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ortlewis.edu\shares\huggins_e\www\"/>
    </mc:Choice>
  </mc:AlternateContent>
  <xr:revisionPtr revIDLastSave="0" documentId="13_ncr:1_{268931A1-6E32-4A00-9320-E6424D867443}" xr6:coauthVersionLast="44" xr6:coauthVersionMax="44" xr10:uidLastSave="{00000000-0000-0000-0000-000000000000}"/>
  <bookViews>
    <workbookView xWindow="28680" yWindow="-5700" windowWidth="16440" windowHeight="28440" xr2:uid="{00000000-000D-0000-FFFF-FFFF00000000}"/>
  </bookViews>
  <sheets>
    <sheet name="Answers" sheetId="3" r:id="rId1"/>
    <sheet name="Work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3" l="1"/>
  <c r="O18" i="4"/>
  <c r="F22" i="3"/>
  <c r="D22" i="3"/>
  <c r="E22" i="3"/>
  <c r="D23" i="3"/>
  <c r="E23" i="3"/>
  <c r="F23" i="3"/>
  <c r="E21" i="3"/>
  <c r="F21" i="3"/>
  <c r="D21" i="3"/>
  <c r="G22" i="3" l="1"/>
  <c r="AC40" i="4"/>
  <c r="AB40" i="4"/>
  <c r="E19" i="3"/>
  <c r="D19" i="3"/>
  <c r="G19" i="3" s="1"/>
  <c r="G23" i="3" l="1"/>
  <c r="D24" i="3"/>
  <c r="F24" i="3"/>
  <c r="G21" i="3"/>
  <c r="E24" i="3"/>
  <c r="Q35" i="4"/>
  <c r="M58" i="4"/>
  <c r="G24" i="3" l="1"/>
  <c r="I24" i="3" s="1"/>
  <c r="E43" i="4"/>
  <c r="D43" i="4"/>
  <c r="C43" i="4"/>
  <c r="AC41" i="4" l="1"/>
  <c r="AD41" i="4"/>
  <c r="AE41" i="4"/>
  <c r="AC42" i="4"/>
  <c r="AD42" i="4"/>
  <c r="AE42" i="4"/>
  <c r="AC43" i="4"/>
  <c r="AD43" i="4"/>
  <c r="AE43" i="4"/>
  <c r="AC44" i="4"/>
  <c r="AF44" i="4" s="1"/>
  <c r="AD44" i="4"/>
  <c r="AE44" i="4"/>
  <c r="AC45" i="4"/>
  <c r="AD45" i="4"/>
  <c r="AE45" i="4"/>
  <c r="AC46" i="4"/>
  <c r="AD46" i="4"/>
  <c r="AE46" i="4"/>
  <c r="AC47" i="4"/>
  <c r="AD47" i="4"/>
  <c r="AE47" i="4"/>
  <c r="AC48" i="4"/>
  <c r="AF48" i="4" s="1"/>
  <c r="AD48" i="4"/>
  <c r="AE48" i="4"/>
  <c r="AC49" i="4"/>
  <c r="AD49" i="4"/>
  <c r="AE49" i="4"/>
  <c r="AC50" i="4"/>
  <c r="AD50" i="4"/>
  <c r="AE50" i="4"/>
  <c r="AC51" i="4"/>
  <c r="AD51" i="4"/>
  <c r="AE51" i="4"/>
  <c r="AC52" i="4"/>
  <c r="AF52" i="4" s="1"/>
  <c r="AD52" i="4"/>
  <c r="AE52" i="4"/>
  <c r="AC53" i="4"/>
  <c r="AD53" i="4"/>
  <c r="AE53" i="4"/>
  <c r="AC54" i="4"/>
  <c r="AD54" i="4"/>
  <c r="AE54" i="4"/>
  <c r="AC55" i="4"/>
  <c r="AD55" i="4"/>
  <c r="AE55" i="4"/>
  <c r="AC56" i="4"/>
  <c r="AF56" i="4" s="1"/>
  <c r="AD56" i="4"/>
  <c r="AE56" i="4"/>
  <c r="AC57" i="4"/>
  <c r="AD57" i="4"/>
  <c r="AE57" i="4"/>
  <c r="AC58" i="4"/>
  <c r="AD58" i="4"/>
  <c r="AE58" i="4"/>
  <c r="AC59" i="4"/>
  <c r="AD59" i="4"/>
  <c r="AE59" i="4"/>
  <c r="AC60" i="4"/>
  <c r="AF60" i="4" s="1"/>
  <c r="AD60" i="4"/>
  <c r="AE60" i="4"/>
  <c r="AC61" i="4"/>
  <c r="AD61" i="4"/>
  <c r="AE61" i="4"/>
  <c r="AC62" i="4"/>
  <c r="AD62" i="4"/>
  <c r="AE62" i="4"/>
  <c r="AC63" i="4"/>
  <c r="AD63" i="4"/>
  <c r="AE63" i="4"/>
  <c r="AC64" i="4"/>
  <c r="AF64" i="4" s="1"/>
  <c r="AD64" i="4"/>
  <c r="AE64" i="4"/>
  <c r="AC65" i="4"/>
  <c r="AD65" i="4"/>
  <c r="AE65" i="4"/>
  <c r="AC66" i="4"/>
  <c r="AD66" i="4"/>
  <c r="AE66" i="4"/>
  <c r="AC67" i="4"/>
  <c r="AD67" i="4"/>
  <c r="AE67" i="4"/>
  <c r="AC68" i="4"/>
  <c r="AF68" i="4" s="1"/>
  <c r="AD68" i="4"/>
  <c r="AE68" i="4"/>
  <c r="AC69" i="4"/>
  <c r="AD69" i="4"/>
  <c r="AE69" i="4"/>
  <c r="AC70" i="4"/>
  <c r="AD70" i="4"/>
  <c r="AE70" i="4"/>
  <c r="AC71" i="4"/>
  <c r="AD71" i="4"/>
  <c r="AE71" i="4"/>
  <c r="AC72" i="4"/>
  <c r="AF72" i="4" s="1"/>
  <c r="AD72" i="4"/>
  <c r="AE72" i="4"/>
  <c r="AC73" i="4"/>
  <c r="AD73" i="4"/>
  <c r="AE73" i="4"/>
  <c r="AC74" i="4"/>
  <c r="AD74" i="4"/>
  <c r="AE74" i="4"/>
  <c r="AC75" i="4"/>
  <c r="AD75" i="4"/>
  <c r="AE75" i="4"/>
  <c r="AC76" i="4"/>
  <c r="AF76" i="4" s="1"/>
  <c r="AD76" i="4"/>
  <c r="AE76" i="4"/>
  <c r="AC77" i="4"/>
  <c r="AD77" i="4"/>
  <c r="AE77" i="4"/>
  <c r="AC78" i="4"/>
  <c r="AD78" i="4"/>
  <c r="AE78" i="4"/>
  <c r="AC79" i="4"/>
  <c r="AD79" i="4"/>
  <c r="AE79" i="4"/>
  <c r="AC80" i="4"/>
  <c r="AF80" i="4" s="1"/>
  <c r="AD80" i="4"/>
  <c r="AE80" i="4"/>
  <c r="AC81" i="4"/>
  <c r="AD81" i="4"/>
  <c r="AE81" i="4"/>
  <c r="AC82" i="4"/>
  <c r="AD82" i="4"/>
  <c r="AE82" i="4"/>
  <c r="AC83" i="4"/>
  <c r="AD83" i="4"/>
  <c r="AE83" i="4"/>
  <c r="AC84" i="4"/>
  <c r="AF84" i="4" s="1"/>
  <c r="AD84" i="4"/>
  <c r="AE84" i="4"/>
  <c r="AC85" i="4"/>
  <c r="AD85" i="4"/>
  <c r="AE85" i="4"/>
  <c r="AC86" i="4"/>
  <c r="AD86" i="4"/>
  <c r="AE86" i="4"/>
  <c r="AC87" i="4"/>
  <c r="AD87" i="4"/>
  <c r="AE87" i="4"/>
  <c r="AC88" i="4"/>
  <c r="AF88" i="4" s="1"/>
  <c r="AD88" i="4"/>
  <c r="AE88" i="4"/>
  <c r="AC89" i="4"/>
  <c r="AD89" i="4"/>
  <c r="AE89" i="4"/>
  <c r="AC90" i="4"/>
  <c r="AD90" i="4"/>
  <c r="AE90" i="4"/>
  <c r="AC91" i="4"/>
  <c r="AD91" i="4"/>
  <c r="AE91" i="4"/>
  <c r="AC92" i="4"/>
  <c r="AF92" i="4" s="1"/>
  <c r="AD92" i="4"/>
  <c r="AE92" i="4"/>
  <c r="AC93" i="4"/>
  <c r="AD93" i="4"/>
  <c r="AE93" i="4"/>
  <c r="AC94" i="4"/>
  <c r="AD94" i="4"/>
  <c r="AE94" i="4"/>
  <c r="AC95" i="4"/>
  <c r="AD95" i="4"/>
  <c r="AE95" i="4"/>
  <c r="AC96" i="4"/>
  <c r="AF96" i="4" s="1"/>
  <c r="AD96" i="4"/>
  <c r="AE96" i="4"/>
  <c r="AC97" i="4"/>
  <c r="AD97" i="4"/>
  <c r="AE97" i="4"/>
  <c r="AC98" i="4"/>
  <c r="AD98" i="4"/>
  <c r="AE98" i="4"/>
  <c r="AC99" i="4"/>
  <c r="AD99" i="4"/>
  <c r="AE99" i="4"/>
  <c r="AC100" i="4"/>
  <c r="AF100" i="4" s="1"/>
  <c r="AD100" i="4"/>
  <c r="AE100" i="4"/>
  <c r="AC101" i="4"/>
  <c r="AD101" i="4"/>
  <c r="AE101" i="4"/>
  <c r="AC102" i="4"/>
  <c r="AD102" i="4"/>
  <c r="AE102" i="4"/>
  <c r="AC103" i="4"/>
  <c r="AD103" i="4"/>
  <c r="AE103" i="4"/>
  <c r="AC104" i="4"/>
  <c r="AF104" i="4" s="1"/>
  <c r="AD104" i="4"/>
  <c r="AE104" i="4"/>
  <c r="AC105" i="4"/>
  <c r="AD105" i="4"/>
  <c r="AE105" i="4"/>
  <c r="AC106" i="4"/>
  <c r="AD106" i="4"/>
  <c r="AE106" i="4"/>
  <c r="AC107" i="4"/>
  <c r="AD107" i="4"/>
  <c r="AE107" i="4"/>
  <c r="AC108" i="4"/>
  <c r="AF108" i="4" s="1"/>
  <c r="AD108" i="4"/>
  <c r="AE108" i="4"/>
  <c r="AC109" i="4"/>
  <c r="AD109" i="4"/>
  <c r="AE109" i="4"/>
  <c r="AC110" i="4"/>
  <c r="AD110" i="4"/>
  <c r="AE110" i="4"/>
  <c r="AC111" i="4"/>
  <c r="AD111" i="4"/>
  <c r="AE111" i="4"/>
  <c r="AC112" i="4"/>
  <c r="AF112" i="4" s="1"/>
  <c r="AD112" i="4"/>
  <c r="AE112" i="4"/>
  <c r="AC113" i="4"/>
  <c r="AD113" i="4"/>
  <c r="AE113" i="4"/>
  <c r="AC114" i="4"/>
  <c r="AD114" i="4"/>
  <c r="AE114" i="4"/>
  <c r="AC115" i="4"/>
  <c r="AD115" i="4"/>
  <c r="AE115" i="4"/>
  <c r="AC116" i="4"/>
  <c r="AF116" i="4" s="1"/>
  <c r="AD116" i="4"/>
  <c r="AE116" i="4"/>
  <c r="AC117" i="4"/>
  <c r="AD117" i="4"/>
  <c r="AE117" i="4"/>
  <c r="AC118" i="4"/>
  <c r="AD118" i="4"/>
  <c r="AE118" i="4"/>
  <c r="AC119" i="4"/>
  <c r="AD119" i="4"/>
  <c r="AE119" i="4"/>
  <c r="AC120" i="4"/>
  <c r="AF120" i="4" s="1"/>
  <c r="AD120" i="4"/>
  <c r="AE120" i="4"/>
  <c r="AC121" i="4"/>
  <c r="AD121" i="4"/>
  <c r="AE121" i="4"/>
  <c r="AC122" i="4"/>
  <c r="AD122" i="4"/>
  <c r="AE122" i="4"/>
  <c r="AC123" i="4"/>
  <c r="AD123" i="4"/>
  <c r="AE123" i="4"/>
  <c r="AC124" i="4"/>
  <c r="AF124" i="4" s="1"/>
  <c r="AD124" i="4"/>
  <c r="AE124" i="4"/>
  <c r="AC125" i="4"/>
  <c r="AD125" i="4"/>
  <c r="AE125" i="4"/>
  <c r="AC126" i="4"/>
  <c r="AD126" i="4"/>
  <c r="AE126" i="4"/>
  <c r="AC127" i="4"/>
  <c r="AD127" i="4"/>
  <c r="AE127" i="4"/>
  <c r="AC128" i="4"/>
  <c r="AF128" i="4" s="1"/>
  <c r="AD128" i="4"/>
  <c r="AE128" i="4"/>
  <c r="AC129" i="4"/>
  <c r="AD129" i="4"/>
  <c r="AE129" i="4"/>
  <c r="AC130" i="4"/>
  <c r="AD130" i="4"/>
  <c r="AE130" i="4"/>
  <c r="AC131" i="4"/>
  <c r="AD131" i="4"/>
  <c r="AE131" i="4"/>
  <c r="AC132" i="4"/>
  <c r="AF132" i="4" s="1"/>
  <c r="AD132" i="4"/>
  <c r="AE132" i="4"/>
  <c r="AC133" i="4"/>
  <c r="AD133" i="4"/>
  <c r="AE133" i="4"/>
  <c r="AC134" i="4"/>
  <c r="AD134" i="4"/>
  <c r="AE134" i="4"/>
  <c r="AC135" i="4"/>
  <c r="AD135" i="4"/>
  <c r="AE135" i="4"/>
  <c r="AC136" i="4"/>
  <c r="AF136" i="4" s="1"/>
  <c r="AD136" i="4"/>
  <c r="AE136" i="4"/>
  <c r="AC137" i="4"/>
  <c r="AD137" i="4"/>
  <c r="AE137" i="4"/>
  <c r="AC138" i="4"/>
  <c r="AD138" i="4"/>
  <c r="AE138" i="4"/>
  <c r="AC139" i="4"/>
  <c r="AD139" i="4"/>
  <c r="AE139" i="4"/>
  <c r="AC140" i="4"/>
  <c r="AF140" i="4" s="1"/>
  <c r="AD140" i="4"/>
  <c r="AE140" i="4"/>
  <c r="AC141" i="4"/>
  <c r="AD141" i="4"/>
  <c r="AE141" i="4"/>
  <c r="AC142" i="4"/>
  <c r="AD142" i="4"/>
  <c r="AE142" i="4"/>
  <c r="AC143" i="4"/>
  <c r="AD143" i="4"/>
  <c r="AE143" i="4"/>
  <c r="AC144" i="4"/>
  <c r="AF144" i="4" s="1"/>
  <c r="AD144" i="4"/>
  <c r="AE144" i="4"/>
  <c r="AC145" i="4"/>
  <c r="AD145" i="4"/>
  <c r="AE145" i="4"/>
  <c r="AC146" i="4"/>
  <c r="AD146" i="4"/>
  <c r="AE146" i="4"/>
  <c r="AC147" i="4"/>
  <c r="AD147" i="4"/>
  <c r="AE147" i="4"/>
  <c r="AC148" i="4"/>
  <c r="AF148" i="4" s="1"/>
  <c r="AD148" i="4"/>
  <c r="AE148" i="4"/>
  <c r="AC149" i="4"/>
  <c r="AD149" i="4"/>
  <c r="AE149" i="4"/>
  <c r="AC150" i="4"/>
  <c r="AD150" i="4"/>
  <c r="AE150" i="4"/>
  <c r="AC151" i="4"/>
  <c r="AD151" i="4"/>
  <c r="AE151" i="4"/>
  <c r="AC152" i="4"/>
  <c r="AF152" i="4" s="1"/>
  <c r="AD152" i="4"/>
  <c r="AE152" i="4"/>
  <c r="AC153" i="4"/>
  <c r="AD153" i="4"/>
  <c r="AE153" i="4"/>
  <c r="AC154" i="4"/>
  <c r="AD154" i="4"/>
  <c r="AE154" i="4"/>
  <c r="AC155" i="4"/>
  <c r="AD155" i="4"/>
  <c r="AE155" i="4"/>
  <c r="AC156" i="4"/>
  <c r="AF156" i="4" s="1"/>
  <c r="AD156" i="4"/>
  <c r="AE156" i="4"/>
  <c r="AC157" i="4"/>
  <c r="AD157" i="4"/>
  <c r="AE157" i="4"/>
  <c r="AC158" i="4"/>
  <c r="AD158" i="4"/>
  <c r="AE158" i="4"/>
  <c r="AC159" i="4"/>
  <c r="AD159" i="4"/>
  <c r="AE159" i="4"/>
  <c r="AC160" i="4"/>
  <c r="AF160" i="4" s="1"/>
  <c r="AD160" i="4"/>
  <c r="AE160" i="4"/>
  <c r="AC161" i="4"/>
  <c r="AD161" i="4"/>
  <c r="AE161" i="4"/>
  <c r="AC162" i="4"/>
  <c r="AD162" i="4"/>
  <c r="AE162" i="4"/>
  <c r="AC163" i="4"/>
  <c r="AD163" i="4"/>
  <c r="AE163" i="4"/>
  <c r="AC164" i="4"/>
  <c r="AD164" i="4"/>
  <c r="AE164" i="4"/>
  <c r="AC165" i="4"/>
  <c r="AD165" i="4"/>
  <c r="AE165" i="4"/>
  <c r="AC166" i="4"/>
  <c r="AD166" i="4"/>
  <c r="AE166" i="4"/>
  <c r="AC167" i="4"/>
  <c r="AD167" i="4"/>
  <c r="AE167" i="4"/>
  <c r="AC168" i="4"/>
  <c r="AF168" i="4" s="1"/>
  <c r="AD168" i="4"/>
  <c r="AE168" i="4"/>
  <c r="AC169" i="4"/>
  <c r="AD169" i="4"/>
  <c r="AE169" i="4"/>
  <c r="AC170" i="4"/>
  <c r="AD170" i="4"/>
  <c r="AE170" i="4"/>
  <c r="AC171" i="4"/>
  <c r="AD171" i="4"/>
  <c r="AE171" i="4"/>
  <c r="AC172" i="4"/>
  <c r="AF172" i="4" s="1"/>
  <c r="AD172" i="4"/>
  <c r="AE172" i="4"/>
  <c r="AC173" i="4"/>
  <c r="AD173" i="4"/>
  <c r="AE173" i="4"/>
  <c r="AC174" i="4"/>
  <c r="AD174" i="4"/>
  <c r="AE174" i="4"/>
  <c r="AC175" i="4"/>
  <c r="AD175" i="4"/>
  <c r="AE175" i="4"/>
  <c r="AC176" i="4"/>
  <c r="AF176" i="4" s="1"/>
  <c r="AD176" i="4"/>
  <c r="AE176" i="4"/>
  <c r="AC177" i="4"/>
  <c r="AD177" i="4"/>
  <c r="AE177" i="4"/>
  <c r="AC178" i="4"/>
  <c r="AD178" i="4"/>
  <c r="AE178" i="4"/>
  <c r="AC179" i="4"/>
  <c r="AD179" i="4"/>
  <c r="AE179" i="4"/>
  <c r="AC180" i="4"/>
  <c r="AF180" i="4" s="1"/>
  <c r="AD180" i="4"/>
  <c r="AE180" i="4"/>
  <c r="AC181" i="4"/>
  <c r="AD181" i="4"/>
  <c r="AE181" i="4"/>
  <c r="AC182" i="4"/>
  <c r="AD182" i="4"/>
  <c r="AE182" i="4"/>
  <c r="AC183" i="4"/>
  <c r="AD183" i="4"/>
  <c r="AE183" i="4"/>
  <c r="AC184" i="4"/>
  <c r="AF184" i="4" s="1"/>
  <c r="AD184" i="4"/>
  <c r="AE184" i="4"/>
  <c r="AC185" i="4"/>
  <c r="AD185" i="4"/>
  <c r="AE185" i="4"/>
  <c r="AC186" i="4"/>
  <c r="AD186" i="4"/>
  <c r="AE186" i="4"/>
  <c r="AC187" i="4"/>
  <c r="AD187" i="4"/>
  <c r="AE187" i="4"/>
  <c r="AC188" i="4"/>
  <c r="AF188" i="4" s="1"/>
  <c r="AD188" i="4"/>
  <c r="AE188" i="4"/>
  <c r="AC189" i="4"/>
  <c r="AD189" i="4"/>
  <c r="AE189" i="4"/>
  <c r="AC190" i="4"/>
  <c r="AD190" i="4"/>
  <c r="AE190" i="4"/>
  <c r="AC191" i="4"/>
  <c r="AD191" i="4"/>
  <c r="AE191" i="4"/>
  <c r="AC192" i="4"/>
  <c r="AF192" i="4" s="1"/>
  <c r="AD192" i="4"/>
  <c r="AE192" i="4"/>
  <c r="AC193" i="4"/>
  <c r="AD193" i="4"/>
  <c r="AE193" i="4"/>
  <c r="AC194" i="4"/>
  <c r="AD194" i="4"/>
  <c r="AE194" i="4"/>
  <c r="AC195" i="4"/>
  <c r="AD195" i="4"/>
  <c r="AE195" i="4"/>
  <c r="AC196" i="4"/>
  <c r="AF196" i="4" s="1"/>
  <c r="AD196" i="4"/>
  <c r="AE196" i="4"/>
  <c r="AC197" i="4"/>
  <c r="AD197" i="4"/>
  <c r="AE197" i="4"/>
  <c r="AC198" i="4"/>
  <c r="AD198" i="4"/>
  <c r="AE198" i="4"/>
  <c r="AC199" i="4"/>
  <c r="AD199" i="4"/>
  <c r="AE199" i="4"/>
  <c r="AC200" i="4"/>
  <c r="AF200" i="4" s="1"/>
  <c r="AD200" i="4"/>
  <c r="AE200" i="4"/>
  <c r="AC201" i="4"/>
  <c r="AD201" i="4"/>
  <c r="AE201" i="4"/>
  <c r="AC202" i="4"/>
  <c r="AD202" i="4"/>
  <c r="AE202" i="4"/>
  <c r="AC203" i="4"/>
  <c r="AD203" i="4"/>
  <c r="AE203" i="4"/>
  <c r="AC204" i="4"/>
  <c r="AF204" i="4" s="1"/>
  <c r="AD204" i="4"/>
  <c r="AE204" i="4"/>
  <c r="AC205" i="4"/>
  <c r="AD205" i="4"/>
  <c r="AE205" i="4"/>
  <c r="AC206" i="4"/>
  <c r="AD206" i="4"/>
  <c r="AE206" i="4"/>
  <c r="AC207" i="4"/>
  <c r="AD207" i="4"/>
  <c r="AE207" i="4"/>
  <c r="AC208" i="4"/>
  <c r="AF208" i="4" s="1"/>
  <c r="AD208" i="4"/>
  <c r="AE208" i="4"/>
  <c r="AC209" i="4"/>
  <c r="AD209" i="4"/>
  <c r="AE209" i="4"/>
  <c r="AC210" i="4"/>
  <c r="AD210" i="4"/>
  <c r="AE210" i="4"/>
  <c r="AC211" i="4"/>
  <c r="AD211" i="4"/>
  <c r="AE211" i="4"/>
  <c r="AC212" i="4"/>
  <c r="AF212" i="4" s="1"/>
  <c r="AD212" i="4"/>
  <c r="AE212" i="4"/>
  <c r="AC213" i="4"/>
  <c r="AD213" i="4"/>
  <c r="AE213" i="4"/>
  <c r="AC214" i="4"/>
  <c r="AD214" i="4"/>
  <c r="AE214" i="4"/>
  <c r="AC215" i="4"/>
  <c r="AD215" i="4"/>
  <c r="AE215" i="4"/>
  <c r="AC216" i="4"/>
  <c r="AF216" i="4" s="1"/>
  <c r="AD216" i="4"/>
  <c r="AE216" i="4"/>
  <c r="AC217" i="4"/>
  <c r="AF217" i="4" s="1"/>
  <c r="AD217" i="4"/>
  <c r="AE217" i="4"/>
  <c r="AC218" i="4"/>
  <c r="AD218" i="4"/>
  <c r="AE218" i="4"/>
  <c r="AC219" i="4"/>
  <c r="AD219" i="4"/>
  <c r="AE219" i="4"/>
  <c r="AC220" i="4"/>
  <c r="AF220" i="4" s="1"/>
  <c r="AD220" i="4"/>
  <c r="AE220" i="4"/>
  <c r="AC221" i="4"/>
  <c r="AD221" i="4"/>
  <c r="AE221" i="4"/>
  <c r="AC222" i="4"/>
  <c r="AD222" i="4"/>
  <c r="AE222" i="4"/>
  <c r="AC223" i="4"/>
  <c r="AD223" i="4"/>
  <c r="AE223" i="4"/>
  <c r="AC224" i="4"/>
  <c r="AF224" i="4" s="1"/>
  <c r="AD224" i="4"/>
  <c r="AE224" i="4"/>
  <c r="AC225" i="4"/>
  <c r="AD225" i="4"/>
  <c r="AE225" i="4"/>
  <c r="AC226" i="4"/>
  <c r="AD226" i="4"/>
  <c r="AE226" i="4"/>
  <c r="AC227" i="4"/>
  <c r="AD227" i="4"/>
  <c r="AE227" i="4"/>
  <c r="AC228" i="4"/>
  <c r="AF228" i="4" s="1"/>
  <c r="AD228" i="4"/>
  <c r="AE228" i="4"/>
  <c r="AC229" i="4"/>
  <c r="AD229" i="4"/>
  <c r="AE229" i="4"/>
  <c r="AC230" i="4"/>
  <c r="AD230" i="4"/>
  <c r="AE230" i="4"/>
  <c r="AC231" i="4"/>
  <c r="AD231" i="4"/>
  <c r="AE231" i="4"/>
  <c r="AC232" i="4"/>
  <c r="AF232" i="4" s="1"/>
  <c r="AD232" i="4"/>
  <c r="AE232" i="4"/>
  <c r="AC233" i="4"/>
  <c r="AD233" i="4"/>
  <c r="AE233" i="4"/>
  <c r="AC234" i="4"/>
  <c r="AD234" i="4"/>
  <c r="AE234" i="4"/>
  <c r="AC235" i="4"/>
  <c r="AD235" i="4"/>
  <c r="AE235" i="4"/>
  <c r="AC236" i="4"/>
  <c r="AF236" i="4" s="1"/>
  <c r="AD236" i="4"/>
  <c r="AE236" i="4"/>
  <c r="AC237" i="4"/>
  <c r="AD237" i="4"/>
  <c r="AE237" i="4"/>
  <c r="AC238" i="4"/>
  <c r="AD238" i="4"/>
  <c r="AE238" i="4"/>
  <c r="AC239" i="4"/>
  <c r="AD239" i="4"/>
  <c r="AE239" i="4"/>
  <c r="AC240" i="4"/>
  <c r="AF240" i="4" s="1"/>
  <c r="AD240" i="4"/>
  <c r="AE240" i="4"/>
  <c r="AC241" i="4"/>
  <c r="AD241" i="4"/>
  <c r="AE241" i="4"/>
  <c r="AC242" i="4"/>
  <c r="AD242" i="4"/>
  <c r="AE242" i="4"/>
  <c r="AC243" i="4"/>
  <c r="AD243" i="4"/>
  <c r="AE243" i="4"/>
  <c r="AC244" i="4"/>
  <c r="AF244" i="4" s="1"/>
  <c r="AD244" i="4"/>
  <c r="AE244" i="4"/>
  <c r="AC245" i="4"/>
  <c r="AD245" i="4"/>
  <c r="AE245" i="4"/>
  <c r="AC246" i="4"/>
  <c r="AD246" i="4"/>
  <c r="AE246" i="4"/>
  <c r="AC247" i="4"/>
  <c r="AD247" i="4"/>
  <c r="AE247" i="4"/>
  <c r="AC248" i="4"/>
  <c r="AF248" i="4" s="1"/>
  <c r="AD248" i="4"/>
  <c r="AE248" i="4"/>
  <c r="AC249" i="4"/>
  <c r="AD249" i="4"/>
  <c r="AE249" i="4"/>
  <c r="AC250" i="4"/>
  <c r="AD250" i="4"/>
  <c r="AE250" i="4"/>
  <c r="AC251" i="4"/>
  <c r="AD251" i="4"/>
  <c r="AE251" i="4"/>
  <c r="AC252" i="4"/>
  <c r="AF252" i="4" s="1"/>
  <c r="AD252" i="4"/>
  <c r="AE252" i="4"/>
  <c r="AC253" i="4"/>
  <c r="AD253" i="4"/>
  <c r="AE253" i="4"/>
  <c r="AC254" i="4"/>
  <c r="AD254" i="4"/>
  <c r="AE254" i="4"/>
  <c r="AC255" i="4"/>
  <c r="AD255" i="4"/>
  <c r="AE255" i="4"/>
  <c r="AC256" i="4"/>
  <c r="AF256" i="4" s="1"/>
  <c r="AD256" i="4"/>
  <c r="AE256" i="4"/>
  <c r="AE40" i="4"/>
  <c r="AD40" i="4"/>
  <c r="AF40" i="4" s="1"/>
  <c r="AF164" i="4" l="1"/>
  <c r="AF253" i="4"/>
  <c r="AF249" i="4"/>
  <c r="AF245" i="4"/>
  <c r="AF241" i="4"/>
  <c r="AF237" i="4"/>
  <c r="AF233" i="4"/>
  <c r="AF229" i="4"/>
  <c r="AF225" i="4"/>
  <c r="AF221" i="4"/>
  <c r="AF254" i="4"/>
  <c r="AF250" i="4"/>
  <c r="AF246" i="4"/>
  <c r="AF242" i="4"/>
  <c r="AF238" i="4"/>
  <c r="AF234" i="4"/>
  <c r="AF230" i="4"/>
  <c r="AF226" i="4"/>
  <c r="AF222" i="4"/>
  <c r="AF218" i="4"/>
  <c r="AF214" i="4"/>
  <c r="AF210" i="4"/>
  <c r="AF206" i="4"/>
  <c r="AF202" i="4"/>
  <c r="AF198" i="4"/>
  <c r="AF194" i="4"/>
  <c r="AF190" i="4"/>
  <c r="AF186" i="4"/>
  <c r="AF182" i="4"/>
  <c r="AF178" i="4"/>
  <c r="AF174" i="4"/>
  <c r="AF170" i="4"/>
  <c r="AF166" i="4"/>
  <c r="AF162" i="4"/>
  <c r="AF158" i="4"/>
  <c r="AF154" i="4"/>
  <c r="AF150" i="4"/>
  <c r="AF146" i="4"/>
  <c r="AF142" i="4"/>
  <c r="AF138" i="4"/>
  <c r="AF134" i="4"/>
  <c r="AF130" i="4"/>
  <c r="AF126" i="4"/>
  <c r="AF122" i="4"/>
  <c r="AF118" i="4"/>
  <c r="AF114" i="4"/>
  <c r="AF110" i="4"/>
  <c r="AF106" i="4"/>
  <c r="AF102" i="4"/>
  <c r="AF98" i="4"/>
  <c r="AF94" i="4"/>
  <c r="AF90" i="4"/>
  <c r="AF86" i="4"/>
  <c r="AF82" i="4"/>
  <c r="AF78" i="4"/>
  <c r="AF74" i="4"/>
  <c r="AF70" i="4"/>
  <c r="AF66" i="4"/>
  <c r="AF62" i="4"/>
  <c r="AF58" i="4"/>
  <c r="AF54" i="4"/>
  <c r="AF50" i="4"/>
  <c r="AF46" i="4"/>
  <c r="AF42" i="4"/>
  <c r="AF255" i="4"/>
  <c r="AF251" i="4"/>
  <c r="AF247" i="4"/>
  <c r="AF243" i="4"/>
  <c r="AF239" i="4"/>
  <c r="AF235" i="4"/>
  <c r="AF231" i="4"/>
  <c r="AF227" i="4"/>
  <c r="AF223" i="4"/>
  <c r="AF219" i="4"/>
  <c r="AF215" i="4"/>
  <c r="AF211" i="4"/>
  <c r="AF207" i="4"/>
  <c r="AF203" i="4"/>
  <c r="AF199" i="4"/>
  <c r="AF195" i="4"/>
  <c r="AF191" i="4"/>
  <c r="AF187" i="4"/>
  <c r="AF183" i="4"/>
  <c r="AF179" i="4"/>
  <c r="AF175" i="4"/>
  <c r="AF171" i="4"/>
  <c r="AF167" i="4"/>
  <c r="AF163" i="4"/>
  <c r="AF159" i="4"/>
  <c r="AF155" i="4"/>
  <c r="AF151" i="4"/>
  <c r="AF147" i="4"/>
  <c r="AF143" i="4"/>
  <c r="AF139" i="4"/>
  <c r="AF135" i="4"/>
  <c r="AF131" i="4"/>
  <c r="AF127" i="4"/>
  <c r="AF123" i="4"/>
  <c r="AF119" i="4"/>
  <c r="AF115" i="4"/>
  <c r="AF111" i="4"/>
  <c r="AF107" i="4"/>
  <c r="AF103" i="4"/>
  <c r="AF99" i="4"/>
  <c r="AF95" i="4"/>
  <c r="AF91" i="4"/>
  <c r="AF87" i="4"/>
  <c r="AF83" i="4"/>
  <c r="AF79" i="4"/>
  <c r="AF75" i="4"/>
  <c r="AF71" i="4"/>
  <c r="AF67" i="4"/>
  <c r="AF63" i="4"/>
  <c r="AF59" i="4"/>
  <c r="AF55" i="4"/>
  <c r="AF51" i="4"/>
  <c r="AF47" i="4"/>
  <c r="AF43" i="4"/>
  <c r="AF213" i="4"/>
  <c r="AF209" i="4"/>
  <c r="AF205" i="4"/>
  <c r="AF201" i="4"/>
  <c r="AF197" i="4"/>
  <c r="AF193" i="4"/>
  <c r="AF189" i="4"/>
  <c r="AF185" i="4"/>
  <c r="AF181" i="4"/>
  <c r="AF177" i="4"/>
  <c r="AF173" i="4"/>
  <c r="AF169" i="4"/>
  <c r="AF165" i="4"/>
  <c r="AF161" i="4"/>
  <c r="AF157" i="4"/>
  <c r="AF153" i="4"/>
  <c r="AF149" i="4"/>
  <c r="AF145" i="4"/>
  <c r="AF141" i="4"/>
  <c r="AF137" i="4"/>
  <c r="AF133" i="4"/>
  <c r="AF129" i="4"/>
  <c r="AF125" i="4"/>
  <c r="AF121" i="4"/>
  <c r="AF117" i="4"/>
  <c r="AF113" i="4"/>
  <c r="AF109" i="4"/>
  <c r="AF105" i="4"/>
  <c r="AF101" i="4"/>
  <c r="AF97" i="4"/>
  <c r="AF93" i="4"/>
  <c r="AF89" i="4"/>
  <c r="AF85" i="4"/>
  <c r="AF81" i="4"/>
  <c r="AF77" i="4"/>
  <c r="AF73" i="4"/>
  <c r="AF69" i="4"/>
  <c r="AF65" i="4"/>
  <c r="AF61" i="4"/>
  <c r="AF57" i="4"/>
  <c r="AF53" i="4"/>
  <c r="AF49" i="4"/>
  <c r="AF45" i="4"/>
  <c r="AF41" i="4"/>
  <c r="B43" i="3"/>
  <c r="B42" i="3"/>
  <c r="H31" i="3"/>
  <c r="H32" i="3"/>
  <c r="H33" i="3"/>
  <c r="I31" i="3"/>
  <c r="I32" i="3"/>
  <c r="I33" i="3"/>
  <c r="J31" i="3"/>
  <c r="J32" i="3"/>
  <c r="J33" i="3"/>
  <c r="H6" i="3"/>
  <c r="H7" i="3"/>
  <c r="H8" i="3"/>
  <c r="H5" i="3"/>
  <c r="E6" i="3"/>
  <c r="K6" i="3" s="1"/>
  <c r="E7" i="3"/>
  <c r="K7" i="3" s="1"/>
  <c r="E8" i="3"/>
  <c r="K8" i="3" s="1"/>
  <c r="E5" i="3"/>
  <c r="K5" i="3" s="1"/>
  <c r="L4" i="4"/>
  <c r="L5" i="4"/>
  <c r="L6" i="4"/>
  <c r="L7" i="4"/>
  <c r="L8" i="4"/>
  <c r="L9" i="4"/>
  <c r="L10" i="4"/>
  <c r="L11" i="4"/>
  <c r="L12" i="4"/>
  <c r="L3" i="4"/>
  <c r="K32" i="3" l="1"/>
  <c r="K33" i="3"/>
  <c r="K31" i="3"/>
  <c r="AB41" i="4"/>
  <c r="AB42" i="4"/>
  <c r="AB43" i="4"/>
  <c r="AB44" i="4"/>
  <c r="AB45" i="4"/>
  <c r="AB46" i="4"/>
  <c r="AB47" i="4"/>
  <c r="AB48" i="4"/>
  <c r="AB49" i="4"/>
  <c r="AB50" i="4"/>
  <c r="AB232" i="4"/>
  <c r="AB233" i="4"/>
  <c r="AB234" i="4"/>
  <c r="AB235" i="4"/>
  <c r="AB236" i="4"/>
  <c r="AB237" i="4"/>
  <c r="AB238" i="4"/>
  <c r="AB239" i="4"/>
  <c r="AB240" i="4"/>
  <c r="AB241" i="4"/>
  <c r="AB242" i="4"/>
  <c r="AB243" i="4"/>
  <c r="AB244" i="4"/>
  <c r="AB245" i="4"/>
  <c r="AB246" i="4"/>
  <c r="AB247" i="4"/>
  <c r="AB248" i="4"/>
  <c r="AB249" i="4"/>
  <c r="AB250" i="4"/>
  <c r="AB251" i="4"/>
  <c r="AB252" i="4"/>
  <c r="AB253" i="4"/>
  <c r="AB254" i="4"/>
  <c r="AB255" i="4"/>
  <c r="AB256" i="4"/>
  <c r="P18" i="4"/>
  <c r="O19" i="4"/>
  <c r="O20" i="4" s="1"/>
  <c r="U6" i="4"/>
  <c r="T6" i="4"/>
  <c r="T7" i="4"/>
  <c r="U7" i="4" s="1"/>
  <c r="T8" i="4"/>
  <c r="U8" i="4" s="1"/>
  <c r="T9" i="4"/>
  <c r="U9" i="4" s="1"/>
  <c r="T10" i="4"/>
  <c r="U10" i="4" s="1"/>
  <c r="T11" i="4"/>
  <c r="U11" i="4" s="1"/>
  <c r="T12" i="4"/>
  <c r="U12" i="4" s="1"/>
  <c r="T13" i="4"/>
  <c r="T5" i="4"/>
  <c r="U5" i="4" s="1"/>
  <c r="AB212" i="4"/>
  <c r="AB213" i="4"/>
  <c r="AB214" i="4"/>
  <c r="AB215" i="4"/>
  <c r="AB216" i="4"/>
  <c r="AB217" i="4"/>
  <c r="AB218" i="4"/>
  <c r="AB219" i="4"/>
  <c r="AB220" i="4"/>
  <c r="AB221" i="4"/>
  <c r="AB222" i="4"/>
  <c r="AB223" i="4"/>
  <c r="AB224" i="4"/>
  <c r="AB225" i="4"/>
  <c r="AB226" i="4"/>
  <c r="AB227" i="4"/>
  <c r="AB228" i="4"/>
  <c r="AB229" i="4"/>
  <c r="AB230" i="4"/>
  <c r="AB231" i="4"/>
  <c r="AB206" i="4"/>
  <c r="AB207" i="4"/>
  <c r="AB208" i="4"/>
  <c r="AB209" i="4"/>
  <c r="AB210" i="4"/>
  <c r="AB211" i="4"/>
  <c r="AB51" i="4"/>
  <c r="AB52" i="4"/>
  <c r="AB53" i="4"/>
  <c r="AB54" i="4"/>
  <c r="AB55" i="4"/>
  <c r="AB56" i="4"/>
  <c r="AB57" i="4"/>
  <c r="AB58" i="4"/>
  <c r="AB59" i="4"/>
  <c r="AB154" i="4"/>
  <c r="AB155" i="4"/>
  <c r="AB156" i="4"/>
  <c r="AB157" i="4"/>
  <c r="AB158" i="4"/>
  <c r="AB159" i="4"/>
  <c r="AB160" i="4"/>
  <c r="AB161" i="4"/>
  <c r="AB162" i="4"/>
  <c r="AB163" i="4"/>
  <c r="AB164" i="4"/>
  <c r="AB165" i="4"/>
  <c r="AB166" i="4"/>
  <c r="AB167" i="4"/>
  <c r="AB168" i="4"/>
  <c r="AB169" i="4"/>
  <c r="AB170" i="4"/>
  <c r="AB171" i="4"/>
  <c r="AB172" i="4"/>
  <c r="AB173" i="4"/>
  <c r="AB174" i="4"/>
  <c r="AB175" i="4"/>
  <c r="AB176" i="4"/>
  <c r="AB177" i="4"/>
  <c r="AB178" i="4"/>
  <c r="AB179" i="4"/>
  <c r="AB180" i="4"/>
  <c r="AB181" i="4"/>
  <c r="AB182" i="4"/>
  <c r="AB183" i="4"/>
  <c r="AB184" i="4"/>
  <c r="AB185" i="4"/>
  <c r="AB186" i="4"/>
  <c r="AB187" i="4"/>
  <c r="AB188" i="4"/>
  <c r="AB189" i="4"/>
  <c r="AB190" i="4"/>
  <c r="AB191" i="4"/>
  <c r="AB192" i="4"/>
  <c r="AB193" i="4"/>
  <c r="AB194" i="4"/>
  <c r="AB195" i="4"/>
  <c r="AB196" i="4"/>
  <c r="AB197" i="4"/>
  <c r="AB198" i="4"/>
  <c r="AB199" i="4"/>
  <c r="AB200" i="4"/>
  <c r="AB201" i="4"/>
  <c r="AB202" i="4"/>
  <c r="AB203" i="4"/>
  <c r="AB204" i="4"/>
  <c r="AB205" i="4"/>
  <c r="AB145" i="4"/>
  <c r="AB146" i="4"/>
  <c r="AB147" i="4"/>
  <c r="AB148" i="4"/>
  <c r="AB149" i="4"/>
  <c r="AB150" i="4"/>
  <c r="AB151" i="4"/>
  <c r="AB152" i="4"/>
  <c r="AB153" i="4"/>
  <c r="AB120" i="4"/>
  <c r="AB121" i="4"/>
  <c r="AB122" i="4"/>
  <c r="AB123" i="4"/>
  <c r="AB124" i="4"/>
  <c r="AB125" i="4"/>
  <c r="AB126" i="4"/>
  <c r="AB127" i="4"/>
  <c r="AB128" i="4"/>
  <c r="AB129" i="4"/>
  <c r="AB130" i="4"/>
  <c r="AB131" i="4"/>
  <c r="AB132" i="4"/>
  <c r="AB133" i="4"/>
  <c r="AB134" i="4"/>
  <c r="AB135" i="4"/>
  <c r="AB136" i="4"/>
  <c r="AB137" i="4"/>
  <c r="AB138" i="4"/>
  <c r="AB139" i="4"/>
  <c r="AB140" i="4"/>
  <c r="AB141" i="4"/>
  <c r="AB142" i="4"/>
  <c r="AB143" i="4"/>
  <c r="AB144" i="4"/>
  <c r="AB77" i="4"/>
  <c r="AB78" i="4"/>
  <c r="AB79" i="4"/>
  <c r="AB80" i="4"/>
  <c r="AB81" i="4"/>
  <c r="AB82" i="4"/>
  <c r="AB83" i="4"/>
  <c r="AB84" i="4"/>
  <c r="AB85" i="4"/>
  <c r="AB86" i="4"/>
  <c r="AB87" i="4"/>
  <c r="AB88" i="4"/>
  <c r="AB89" i="4"/>
  <c r="AB90" i="4"/>
  <c r="AB91" i="4"/>
  <c r="AB92" i="4"/>
  <c r="AB93" i="4"/>
  <c r="AB94" i="4"/>
  <c r="AB95" i="4"/>
  <c r="AB96" i="4"/>
  <c r="AB97" i="4"/>
  <c r="AB98" i="4"/>
  <c r="AB99" i="4"/>
  <c r="AB100" i="4"/>
  <c r="AB101" i="4"/>
  <c r="AB102" i="4"/>
  <c r="AB103" i="4"/>
  <c r="AB104" i="4"/>
  <c r="AB105" i="4"/>
  <c r="AB106" i="4"/>
  <c r="AB107" i="4"/>
  <c r="AB108" i="4"/>
  <c r="AB109" i="4"/>
  <c r="AB110" i="4"/>
  <c r="AB111" i="4"/>
  <c r="AB112" i="4"/>
  <c r="AB113" i="4"/>
  <c r="AB114" i="4"/>
  <c r="AB115" i="4"/>
  <c r="AB116" i="4"/>
  <c r="AB117" i="4"/>
  <c r="AB118" i="4"/>
  <c r="AB119" i="4"/>
  <c r="AB60" i="4"/>
  <c r="AB61" i="4"/>
  <c r="AB62" i="4"/>
  <c r="AB63" i="4"/>
  <c r="AB64" i="4"/>
  <c r="AB65" i="4"/>
  <c r="AB66" i="4"/>
  <c r="AB67" i="4"/>
  <c r="AB68" i="4"/>
  <c r="AB69" i="4"/>
  <c r="AB70" i="4"/>
  <c r="AB71" i="4"/>
  <c r="AB72" i="4"/>
  <c r="AB73" i="4"/>
  <c r="AB74" i="4"/>
  <c r="AB75" i="4"/>
  <c r="AB76" i="4"/>
  <c r="Q40" i="4"/>
  <c r="Q39" i="4"/>
  <c r="R39" i="4" s="1"/>
  <c r="R35" i="4"/>
  <c r="Q36" i="4"/>
  <c r="R36" i="4" s="1"/>
  <c r="Q37" i="4"/>
  <c r="R37" i="4" s="1"/>
  <c r="Q38" i="4"/>
  <c r="R38" i="4" s="1"/>
  <c r="O31" i="4"/>
  <c r="P31" i="4" s="1"/>
  <c r="O32" i="4"/>
  <c r="P32" i="4" s="1"/>
  <c r="O33" i="4"/>
  <c r="P33" i="4" s="1"/>
  <c r="O34" i="4"/>
  <c r="P34" i="4" s="1"/>
  <c r="O35" i="4"/>
  <c r="P35" i="4" s="1"/>
  <c r="O36" i="4"/>
  <c r="P36" i="4" s="1"/>
  <c r="O37" i="4"/>
  <c r="P37" i="4" s="1"/>
  <c r="O38" i="4"/>
  <c r="P38" i="4" s="1"/>
  <c r="O39" i="4"/>
  <c r="P39" i="4" s="1"/>
  <c r="O40" i="4"/>
  <c r="O30" i="4"/>
  <c r="P30" i="4" s="1"/>
  <c r="O13" i="4"/>
  <c r="O10" i="4"/>
  <c r="P10" i="4" s="1"/>
  <c r="O11" i="4"/>
  <c r="P11" i="4"/>
  <c r="O12" i="4"/>
  <c r="P12" i="4" s="1"/>
  <c r="P9" i="4"/>
  <c r="O9" i="4"/>
  <c r="O8" i="4"/>
  <c r="P8" i="4" s="1"/>
  <c r="O7" i="4"/>
  <c r="P7" i="4" s="1"/>
  <c r="O6" i="4"/>
  <c r="P6" i="4" s="1"/>
  <c r="O5" i="4"/>
  <c r="P5" i="4" s="1"/>
  <c r="O4" i="4"/>
  <c r="P4" i="4" s="1"/>
  <c r="S7" i="3"/>
  <c r="S8" i="3"/>
  <c r="S6" i="3"/>
  <c r="O21" i="4" l="1"/>
  <c r="P20" i="4"/>
  <c r="P19" i="4"/>
  <c r="U13" i="4"/>
  <c r="P13" i="4"/>
  <c r="P40" i="4"/>
  <c r="R40" i="4"/>
  <c r="O22" i="4" l="1"/>
  <c r="P21" i="4"/>
  <c r="C45" i="4"/>
  <c r="C47" i="4"/>
  <c r="F6" i="3"/>
  <c r="I6" i="3" s="1"/>
  <c r="L6" i="3" s="1"/>
  <c r="F7" i="3"/>
  <c r="I7" i="3" s="1"/>
  <c r="L7" i="3" s="1"/>
  <c r="F8" i="3"/>
  <c r="I8" i="3" s="1"/>
  <c r="L8" i="3" s="1"/>
  <c r="F5" i="3"/>
  <c r="I5" i="3" s="1"/>
  <c r="L5" i="3" s="1"/>
  <c r="O23" i="4" l="1"/>
  <c r="P22" i="4"/>
  <c r="C46" i="4"/>
  <c r="D46" i="4"/>
  <c r="E46" i="4"/>
  <c r="D47" i="4"/>
  <c r="E47" i="4"/>
  <c r="D45" i="4"/>
  <c r="E45" i="4"/>
  <c r="O24" i="4" l="1"/>
  <c r="P23" i="4"/>
  <c r="F45" i="4"/>
  <c r="F31" i="4"/>
  <c r="F30" i="4"/>
  <c r="D36" i="4"/>
  <c r="C31" i="4"/>
  <c r="D31" i="4" s="1"/>
  <c r="C32" i="4"/>
  <c r="D32" i="4" s="1"/>
  <c r="C33" i="4"/>
  <c r="D33" i="4" s="1"/>
  <c r="C34" i="4"/>
  <c r="D34" i="4" s="1"/>
  <c r="C35" i="4"/>
  <c r="D35" i="4" s="1"/>
  <c r="C36" i="4"/>
  <c r="C37" i="4"/>
  <c r="C30" i="4"/>
  <c r="D30" i="4" s="1"/>
  <c r="C22" i="4"/>
  <c r="C23" i="4" s="1"/>
  <c r="C15" i="4"/>
  <c r="D15" i="4" s="1"/>
  <c r="C16" i="4"/>
  <c r="D16" i="4" s="1"/>
  <c r="C17" i="4"/>
  <c r="D17" i="4" s="1"/>
  <c r="C18" i="4"/>
  <c r="D18" i="4" s="1"/>
  <c r="C19" i="4"/>
  <c r="C14" i="4"/>
  <c r="D14" i="4" s="1"/>
  <c r="C5" i="4"/>
  <c r="D5" i="4" s="1"/>
  <c r="C6" i="4"/>
  <c r="D6" i="4" s="1"/>
  <c r="C7" i="4"/>
  <c r="D7" i="4" s="1"/>
  <c r="C8" i="4"/>
  <c r="D8" i="4" s="1"/>
  <c r="C9" i="4"/>
  <c r="D9" i="4" s="1"/>
  <c r="C10" i="4"/>
  <c r="C4" i="4"/>
  <c r="D4" i="4" s="1"/>
  <c r="O25" i="4" l="1"/>
  <c r="P24" i="4"/>
  <c r="D10" i="4"/>
  <c r="D23" i="4"/>
  <c r="C24" i="4"/>
  <c r="D37" i="4"/>
  <c r="D19" i="4"/>
  <c r="D22" i="4"/>
  <c r="F81" i="4"/>
  <c r="D81" i="4"/>
  <c r="E56" i="4"/>
  <c r="D56" i="4"/>
  <c r="H55" i="4" s="1"/>
  <c r="C56" i="4"/>
  <c r="G55" i="4" s="1"/>
  <c r="I55" i="4"/>
  <c r="I54" i="4"/>
  <c r="I53" i="4"/>
  <c r="J46" i="4"/>
  <c r="F43" i="4"/>
  <c r="O26" i="4" l="1"/>
  <c r="P25" i="4"/>
  <c r="J55" i="4"/>
  <c r="G54" i="4"/>
  <c r="G53" i="4"/>
  <c r="C25" i="4"/>
  <c r="D24" i="4"/>
  <c r="D48" i="4"/>
  <c r="F46" i="4"/>
  <c r="F47" i="4"/>
  <c r="C48" i="4"/>
  <c r="E48" i="4"/>
  <c r="H54" i="4"/>
  <c r="J54" i="4" s="1"/>
  <c r="H53" i="4"/>
  <c r="J53" i="4" s="1"/>
  <c r="O27" i="4" l="1"/>
  <c r="P26" i="4"/>
  <c r="P27" i="4" s="1"/>
  <c r="C26" i="4"/>
  <c r="D25" i="4"/>
  <c r="F48" i="4"/>
  <c r="G48" i="4" s="1"/>
  <c r="C27" i="4" l="1"/>
  <c r="D26" i="4"/>
  <c r="C28" i="4" l="1"/>
  <c r="D27" i="4"/>
  <c r="D28" i="4" s="1"/>
</calcChain>
</file>

<file path=xl/sharedStrings.xml><?xml version="1.0" encoding="utf-8"?>
<sst xmlns="http://schemas.openxmlformats.org/spreadsheetml/2006/main" count="59" uniqueCount="38">
  <si>
    <t>1)</t>
  </si>
  <si>
    <t>LR</t>
  </si>
  <si>
    <t>2)</t>
  </si>
  <si>
    <t>L</t>
  </si>
  <si>
    <t>M</t>
  </si>
  <si>
    <t>H</t>
  </si>
  <si>
    <t>A</t>
  </si>
  <si>
    <t>B</t>
  </si>
  <si>
    <t>C</t>
  </si>
  <si>
    <t>Exam 1 Answer Key</t>
  </si>
  <si>
    <t>max</t>
  </si>
  <si>
    <t>ES</t>
  </si>
  <si>
    <t>EVPI</t>
  </si>
  <si>
    <t>Naïve</t>
  </si>
  <si>
    <t>MA(2)</t>
  </si>
  <si>
    <t>slope</t>
  </si>
  <si>
    <t>r</t>
  </si>
  <si>
    <t>4)</t>
  </si>
  <si>
    <t>23, 24, 25, 26</t>
  </si>
  <si>
    <t>ES(.5)</t>
  </si>
  <si>
    <t>Slope = 13</t>
  </si>
  <si>
    <t>Versions 2 &amp; 6</t>
  </si>
  <si>
    <t>Versions 3 &amp; 7</t>
  </si>
  <si>
    <t>Type in your numbers here.</t>
  </si>
  <si>
    <t>Max</t>
  </si>
  <si>
    <t>Answers Here</t>
  </si>
  <si>
    <t>Rolling LR 5</t>
  </si>
  <si>
    <t>2) Challenger</t>
  </si>
  <si>
    <t>r = 0.77</t>
  </si>
  <si>
    <t>Slope is about 13, demand has been growing by about 13 per month.  r = 0.77, moderate correlation, good fit.</t>
  </si>
  <si>
    <t>Versions 1 &amp;5</t>
  </si>
  <si>
    <t>Versions 4 &amp; 8</t>
  </si>
  <si>
    <t>RLR5</t>
  </si>
  <si>
    <t>Enter price (23, 24, 25, 26) here:</t>
  </si>
  <si>
    <t>Enter salvage value ($4) here:</t>
  </si>
  <si>
    <t>Supply any amount?  Answer: 150</t>
  </si>
  <si>
    <t>3)</t>
  </si>
  <si>
    <t xml:space="preserve"> The most you would pay to know future demand in advance.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</si>
</sst>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6"/>
      <name val="Times New Roman"/>
      <family val="1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0" fillId="0" borderId="0" xfId="0" applyFill="1" applyBorder="1"/>
    <xf numFmtId="0" fontId="0" fillId="0" borderId="0" xfId="0" applyBorder="1"/>
    <xf numFmtId="1" fontId="0" fillId="0" borderId="0" xfId="0" applyNumberFormat="1"/>
    <xf numFmtId="1" fontId="0" fillId="0" borderId="1" xfId="0" applyNumberFormat="1" applyBorder="1"/>
    <xf numFmtId="1" fontId="0" fillId="2" borderId="0" xfId="0" applyNumberFormat="1" applyFill="1"/>
    <xf numFmtId="0" fontId="0" fillId="0" borderId="5" xfId="0" applyBorder="1"/>
    <xf numFmtId="0" fontId="0" fillId="0" borderId="6" xfId="0" applyBorder="1"/>
    <xf numFmtId="0" fontId="0" fillId="2" borderId="5" xfId="0" applyFill="1" applyBorder="1"/>
    <xf numFmtId="0" fontId="0" fillId="2" borderId="6" xfId="0" applyFill="1" applyBorder="1"/>
    <xf numFmtId="0" fontId="0" fillId="0" borderId="7" xfId="0" applyBorder="1"/>
    <xf numFmtId="0" fontId="0" fillId="0" borderId="8" xfId="0" applyBorder="1"/>
    <xf numFmtId="1" fontId="0" fillId="0" borderId="0" xfId="0" applyNumberFormat="1" applyFill="1"/>
    <xf numFmtId="2" fontId="0" fillId="0" borderId="0" xfId="0" applyNumberFormat="1"/>
    <xf numFmtId="0" fontId="0" fillId="0" borderId="0" xfId="0" applyNumberFormat="1"/>
    <xf numFmtId="0" fontId="0" fillId="3" borderId="0" xfId="0" applyNumberFormat="1" applyFill="1"/>
    <xf numFmtId="0" fontId="0" fillId="0" borderId="0" xfId="0" applyNumberFormat="1" applyBorder="1"/>
    <xf numFmtId="0" fontId="4" fillId="0" borderId="2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1" fontId="5" fillId="0" borderId="0" xfId="0" applyNumberFormat="1" applyFont="1"/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9" fontId="0" fillId="0" borderId="0" xfId="1" applyFont="1"/>
    <xf numFmtId="164" fontId="0" fillId="0" borderId="0" xfId="0" applyNumberFormat="1"/>
    <xf numFmtId="1" fontId="1" fillId="0" borderId="0" xfId="0" applyNumberFormat="1" applyFont="1"/>
    <xf numFmtId="0" fontId="0" fillId="0" borderId="5" xfId="0" applyFill="1" applyBorder="1"/>
    <xf numFmtId="0" fontId="0" fillId="0" borderId="6" xfId="0" applyFill="1" applyBorder="1"/>
    <xf numFmtId="1" fontId="0" fillId="0" borderId="0" xfId="0" applyNumberFormat="1" applyFill="1" applyBorder="1"/>
    <xf numFmtId="1" fontId="3" fillId="0" borderId="0" xfId="0" applyNumberFormat="1" applyFont="1" applyFill="1" applyBorder="1"/>
    <xf numFmtId="0" fontId="0" fillId="0" borderId="0" xfId="0" applyNumberFormat="1" applyFill="1"/>
    <xf numFmtId="9" fontId="0" fillId="0" borderId="0" xfId="0" applyNumberFormat="1"/>
    <xf numFmtId="0" fontId="0" fillId="0" borderId="1" xfId="0" applyFill="1" applyBorder="1"/>
    <xf numFmtId="165" fontId="0" fillId="0" borderId="0" xfId="2" applyNumberFormat="1" applyFont="1"/>
    <xf numFmtId="1" fontId="6" fillId="0" borderId="0" xfId="0" applyNumberFormat="1" applyFont="1"/>
    <xf numFmtId="0" fontId="7" fillId="0" borderId="2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0" fillId="0" borderId="2" xfId="0" applyBorder="1"/>
    <xf numFmtId="1" fontId="0" fillId="0" borderId="2" xfId="0" applyNumberFormat="1" applyBorder="1"/>
    <xf numFmtId="0" fontId="0" fillId="0" borderId="1" xfId="0" applyNumberFormat="1" applyBorder="1"/>
    <xf numFmtId="0" fontId="0" fillId="0" borderId="1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7324584426946634E-2"/>
                  <c:y val="-0.1545578156897054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Work!$M$30:$M$39</c:f>
              <c:numCache>
                <c:formatCode>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Work!$N$30:$N$39</c:f>
              <c:numCache>
                <c:formatCode>General</c:formatCode>
                <c:ptCount val="10"/>
                <c:pt idx="0">
                  <c:v>360</c:v>
                </c:pt>
                <c:pt idx="1">
                  <c:v>450</c:v>
                </c:pt>
                <c:pt idx="2">
                  <c:v>400</c:v>
                </c:pt>
                <c:pt idx="3">
                  <c:v>380</c:v>
                </c:pt>
                <c:pt idx="4">
                  <c:v>470</c:v>
                </c:pt>
                <c:pt idx="5">
                  <c:v>410</c:v>
                </c:pt>
                <c:pt idx="6">
                  <c:v>440</c:v>
                </c:pt>
                <c:pt idx="7">
                  <c:v>480</c:v>
                </c:pt>
                <c:pt idx="8">
                  <c:v>520</c:v>
                </c:pt>
                <c:pt idx="9">
                  <c:v>490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1F-4172-83B5-153B2EA1C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535432"/>
        <c:axId val="360086024"/>
      </c:scatterChart>
      <c:valAx>
        <c:axId val="359535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086024"/>
        <c:crosses val="autoZero"/>
        <c:crossBetween val="midCat"/>
      </c:valAx>
      <c:valAx>
        <c:axId val="360086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535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Work!$AA$41:$AA$256</c:f>
              <c:numCache>
                <c:formatCode>0</c:formatCode>
                <c:ptCount val="158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128</c:v>
                </c:pt>
                <c:pt idx="31">
                  <c:v>129</c:v>
                </c:pt>
                <c:pt idx="32">
                  <c:v>130</c:v>
                </c:pt>
                <c:pt idx="33">
                  <c:v>131</c:v>
                </c:pt>
                <c:pt idx="34">
                  <c:v>132</c:v>
                </c:pt>
                <c:pt idx="35">
                  <c:v>133</c:v>
                </c:pt>
                <c:pt idx="36">
                  <c:v>134</c:v>
                </c:pt>
                <c:pt idx="37">
                  <c:v>135</c:v>
                </c:pt>
                <c:pt idx="38">
                  <c:v>136</c:v>
                </c:pt>
                <c:pt idx="39">
                  <c:v>137</c:v>
                </c:pt>
                <c:pt idx="40">
                  <c:v>138</c:v>
                </c:pt>
                <c:pt idx="41">
                  <c:v>139</c:v>
                </c:pt>
                <c:pt idx="42">
                  <c:v>140</c:v>
                </c:pt>
                <c:pt idx="43">
                  <c:v>141</c:v>
                </c:pt>
                <c:pt idx="44">
                  <c:v>142</c:v>
                </c:pt>
                <c:pt idx="45">
                  <c:v>143</c:v>
                </c:pt>
                <c:pt idx="46">
                  <c:v>144</c:v>
                </c:pt>
                <c:pt idx="47">
                  <c:v>145</c:v>
                </c:pt>
                <c:pt idx="48">
                  <c:v>146</c:v>
                </c:pt>
                <c:pt idx="49">
                  <c:v>147</c:v>
                </c:pt>
                <c:pt idx="50">
                  <c:v>148</c:v>
                </c:pt>
                <c:pt idx="51">
                  <c:v>149</c:v>
                </c:pt>
                <c:pt idx="52">
                  <c:v>150</c:v>
                </c:pt>
                <c:pt idx="53">
                  <c:v>151</c:v>
                </c:pt>
                <c:pt idx="54">
                  <c:v>152</c:v>
                </c:pt>
                <c:pt idx="55">
                  <c:v>153</c:v>
                </c:pt>
                <c:pt idx="56">
                  <c:v>154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158</c:v>
                </c:pt>
                <c:pt idx="61">
                  <c:v>159</c:v>
                </c:pt>
                <c:pt idx="62">
                  <c:v>160</c:v>
                </c:pt>
                <c:pt idx="63">
                  <c:v>161</c:v>
                </c:pt>
                <c:pt idx="64">
                  <c:v>162</c:v>
                </c:pt>
                <c:pt idx="65">
                  <c:v>163</c:v>
                </c:pt>
                <c:pt idx="66">
                  <c:v>164</c:v>
                </c:pt>
                <c:pt idx="67">
                  <c:v>165</c:v>
                </c:pt>
                <c:pt idx="68">
                  <c:v>166</c:v>
                </c:pt>
                <c:pt idx="69">
                  <c:v>167</c:v>
                </c:pt>
                <c:pt idx="70">
                  <c:v>168</c:v>
                </c:pt>
                <c:pt idx="71">
                  <c:v>169</c:v>
                </c:pt>
                <c:pt idx="72">
                  <c:v>170</c:v>
                </c:pt>
                <c:pt idx="73">
                  <c:v>171</c:v>
                </c:pt>
                <c:pt idx="74">
                  <c:v>172</c:v>
                </c:pt>
                <c:pt idx="75">
                  <c:v>173</c:v>
                </c:pt>
                <c:pt idx="76">
                  <c:v>174</c:v>
                </c:pt>
                <c:pt idx="77">
                  <c:v>175</c:v>
                </c:pt>
                <c:pt idx="78">
                  <c:v>176</c:v>
                </c:pt>
                <c:pt idx="79">
                  <c:v>177</c:v>
                </c:pt>
                <c:pt idx="80">
                  <c:v>178</c:v>
                </c:pt>
                <c:pt idx="81">
                  <c:v>179</c:v>
                </c:pt>
                <c:pt idx="82">
                  <c:v>180</c:v>
                </c:pt>
                <c:pt idx="83">
                  <c:v>181</c:v>
                </c:pt>
                <c:pt idx="84">
                  <c:v>182</c:v>
                </c:pt>
                <c:pt idx="85">
                  <c:v>183</c:v>
                </c:pt>
                <c:pt idx="86">
                  <c:v>184</c:v>
                </c:pt>
                <c:pt idx="87">
                  <c:v>185</c:v>
                </c:pt>
                <c:pt idx="88">
                  <c:v>186</c:v>
                </c:pt>
                <c:pt idx="89">
                  <c:v>187</c:v>
                </c:pt>
                <c:pt idx="90">
                  <c:v>188</c:v>
                </c:pt>
                <c:pt idx="91">
                  <c:v>189</c:v>
                </c:pt>
                <c:pt idx="92">
                  <c:v>190</c:v>
                </c:pt>
                <c:pt idx="93">
                  <c:v>191</c:v>
                </c:pt>
                <c:pt idx="94">
                  <c:v>192</c:v>
                </c:pt>
                <c:pt idx="95">
                  <c:v>193</c:v>
                </c:pt>
                <c:pt idx="96">
                  <c:v>194</c:v>
                </c:pt>
                <c:pt idx="97">
                  <c:v>195</c:v>
                </c:pt>
                <c:pt idx="98">
                  <c:v>196</c:v>
                </c:pt>
                <c:pt idx="99">
                  <c:v>197</c:v>
                </c:pt>
                <c:pt idx="100">
                  <c:v>198</c:v>
                </c:pt>
                <c:pt idx="101">
                  <c:v>199</c:v>
                </c:pt>
                <c:pt idx="102">
                  <c:v>200</c:v>
                </c:pt>
                <c:pt idx="103">
                  <c:v>201</c:v>
                </c:pt>
                <c:pt idx="104">
                  <c:v>202</c:v>
                </c:pt>
                <c:pt idx="105">
                  <c:v>203</c:v>
                </c:pt>
                <c:pt idx="106">
                  <c:v>204</c:v>
                </c:pt>
                <c:pt idx="107">
                  <c:v>205</c:v>
                </c:pt>
                <c:pt idx="108">
                  <c:v>206</c:v>
                </c:pt>
                <c:pt idx="109">
                  <c:v>207</c:v>
                </c:pt>
                <c:pt idx="110">
                  <c:v>208</c:v>
                </c:pt>
                <c:pt idx="111">
                  <c:v>209</c:v>
                </c:pt>
                <c:pt idx="112">
                  <c:v>210</c:v>
                </c:pt>
                <c:pt idx="113">
                  <c:v>211</c:v>
                </c:pt>
                <c:pt idx="114">
                  <c:v>212</c:v>
                </c:pt>
                <c:pt idx="115">
                  <c:v>213</c:v>
                </c:pt>
                <c:pt idx="116">
                  <c:v>214</c:v>
                </c:pt>
                <c:pt idx="117">
                  <c:v>215</c:v>
                </c:pt>
                <c:pt idx="118">
                  <c:v>216</c:v>
                </c:pt>
                <c:pt idx="119">
                  <c:v>217</c:v>
                </c:pt>
                <c:pt idx="120">
                  <c:v>218</c:v>
                </c:pt>
                <c:pt idx="121">
                  <c:v>219</c:v>
                </c:pt>
                <c:pt idx="122">
                  <c:v>220</c:v>
                </c:pt>
                <c:pt idx="123">
                  <c:v>221</c:v>
                </c:pt>
                <c:pt idx="124">
                  <c:v>222</c:v>
                </c:pt>
                <c:pt idx="125">
                  <c:v>223</c:v>
                </c:pt>
                <c:pt idx="126">
                  <c:v>224</c:v>
                </c:pt>
                <c:pt idx="127">
                  <c:v>225</c:v>
                </c:pt>
                <c:pt idx="128">
                  <c:v>226</c:v>
                </c:pt>
                <c:pt idx="129">
                  <c:v>227</c:v>
                </c:pt>
                <c:pt idx="130">
                  <c:v>228</c:v>
                </c:pt>
                <c:pt idx="131">
                  <c:v>229</c:v>
                </c:pt>
                <c:pt idx="132">
                  <c:v>230</c:v>
                </c:pt>
                <c:pt idx="133">
                  <c:v>231</c:v>
                </c:pt>
                <c:pt idx="134">
                  <c:v>232</c:v>
                </c:pt>
                <c:pt idx="135">
                  <c:v>233</c:v>
                </c:pt>
                <c:pt idx="136">
                  <c:v>234</c:v>
                </c:pt>
                <c:pt idx="137">
                  <c:v>235</c:v>
                </c:pt>
                <c:pt idx="138">
                  <c:v>236</c:v>
                </c:pt>
                <c:pt idx="139">
                  <c:v>237</c:v>
                </c:pt>
                <c:pt idx="140">
                  <c:v>238</c:v>
                </c:pt>
                <c:pt idx="141">
                  <c:v>239</c:v>
                </c:pt>
                <c:pt idx="142">
                  <c:v>240</c:v>
                </c:pt>
                <c:pt idx="143">
                  <c:v>241</c:v>
                </c:pt>
                <c:pt idx="144">
                  <c:v>242</c:v>
                </c:pt>
                <c:pt idx="145">
                  <c:v>243</c:v>
                </c:pt>
                <c:pt idx="146">
                  <c:v>244</c:v>
                </c:pt>
                <c:pt idx="147">
                  <c:v>245</c:v>
                </c:pt>
                <c:pt idx="148">
                  <c:v>246</c:v>
                </c:pt>
                <c:pt idx="149">
                  <c:v>247</c:v>
                </c:pt>
                <c:pt idx="150">
                  <c:v>248</c:v>
                </c:pt>
                <c:pt idx="151">
                  <c:v>249</c:v>
                </c:pt>
                <c:pt idx="152">
                  <c:v>250</c:v>
                </c:pt>
                <c:pt idx="153">
                  <c:v>251</c:v>
                </c:pt>
                <c:pt idx="154">
                  <c:v>252</c:v>
                </c:pt>
                <c:pt idx="155">
                  <c:v>253</c:v>
                </c:pt>
                <c:pt idx="156">
                  <c:v>254</c:v>
                </c:pt>
                <c:pt idx="157">
                  <c:v>255</c:v>
                </c:pt>
              </c:numCache>
            </c:numRef>
          </c:xVal>
          <c:yVal>
            <c:numRef>
              <c:f>Work!$AF$41:$AF$256</c:f>
              <c:numCache>
                <c:formatCode>0</c:formatCode>
                <c:ptCount val="158"/>
                <c:pt idx="0">
                  <c:v>559.99999999999989</c:v>
                </c:pt>
                <c:pt idx="1">
                  <c:v>574</c:v>
                </c:pt>
                <c:pt idx="2">
                  <c:v>588</c:v>
                </c:pt>
                <c:pt idx="3">
                  <c:v>602</c:v>
                </c:pt>
                <c:pt idx="4">
                  <c:v>616</c:v>
                </c:pt>
                <c:pt idx="5">
                  <c:v>630</c:v>
                </c:pt>
                <c:pt idx="6">
                  <c:v>643.99999999999989</c:v>
                </c:pt>
                <c:pt idx="7">
                  <c:v>657.99999999999989</c:v>
                </c:pt>
                <c:pt idx="8">
                  <c:v>672</c:v>
                </c:pt>
                <c:pt idx="9">
                  <c:v>685.99999999999989</c:v>
                </c:pt>
                <c:pt idx="10">
                  <c:v>700</c:v>
                </c:pt>
                <c:pt idx="11">
                  <c:v>703.77777777777771</c:v>
                </c:pt>
                <c:pt idx="12">
                  <c:v>707.55555555555543</c:v>
                </c:pt>
                <c:pt idx="13">
                  <c:v>711.33333333333326</c:v>
                </c:pt>
                <c:pt idx="14">
                  <c:v>715.11111111111109</c:v>
                </c:pt>
                <c:pt idx="15">
                  <c:v>718.8888888888888</c:v>
                </c:pt>
                <c:pt idx="16">
                  <c:v>722.66666666666663</c:v>
                </c:pt>
                <c:pt idx="17">
                  <c:v>726.44444444444434</c:v>
                </c:pt>
                <c:pt idx="18">
                  <c:v>730.22222222222217</c:v>
                </c:pt>
                <c:pt idx="19">
                  <c:v>734</c:v>
                </c:pt>
                <c:pt idx="20">
                  <c:v>737.77777777777771</c:v>
                </c:pt>
                <c:pt idx="21">
                  <c:v>741.55555555555543</c:v>
                </c:pt>
                <c:pt idx="22">
                  <c:v>745.33333333333326</c:v>
                </c:pt>
                <c:pt idx="23">
                  <c:v>749.11111111111109</c:v>
                </c:pt>
                <c:pt idx="24">
                  <c:v>752.8888888888888</c:v>
                </c:pt>
                <c:pt idx="25">
                  <c:v>756.66666666666663</c:v>
                </c:pt>
                <c:pt idx="26">
                  <c:v>760.44444444444434</c:v>
                </c:pt>
                <c:pt idx="27">
                  <c:v>764.22222222222217</c:v>
                </c:pt>
                <c:pt idx="28">
                  <c:v>767.99999999999989</c:v>
                </c:pt>
                <c:pt idx="29">
                  <c:v>771.77777777777771</c:v>
                </c:pt>
                <c:pt idx="30">
                  <c:v>1058.6666666666665</c:v>
                </c:pt>
                <c:pt idx="31">
                  <c:v>1062.9444444444443</c:v>
                </c:pt>
                <c:pt idx="32">
                  <c:v>1067.2222222222222</c:v>
                </c:pt>
                <c:pt idx="33">
                  <c:v>1071.5</c:v>
                </c:pt>
                <c:pt idx="34">
                  <c:v>1075.7777777777778</c:v>
                </c:pt>
                <c:pt idx="35">
                  <c:v>1080.0555555555554</c:v>
                </c:pt>
                <c:pt idx="36">
                  <c:v>1084.333333333333</c:v>
                </c:pt>
                <c:pt idx="37">
                  <c:v>1088.6111111111111</c:v>
                </c:pt>
                <c:pt idx="38">
                  <c:v>1092.8888888888887</c:v>
                </c:pt>
                <c:pt idx="39">
                  <c:v>1097.1666666666665</c:v>
                </c:pt>
                <c:pt idx="40">
                  <c:v>1101.4444444444443</c:v>
                </c:pt>
                <c:pt idx="41">
                  <c:v>1105.7222222222222</c:v>
                </c:pt>
                <c:pt idx="42">
                  <c:v>1110</c:v>
                </c:pt>
                <c:pt idx="43">
                  <c:v>1114.2777777777778</c:v>
                </c:pt>
                <c:pt idx="44">
                  <c:v>1118.5555555555552</c:v>
                </c:pt>
                <c:pt idx="45">
                  <c:v>1122.833333333333</c:v>
                </c:pt>
                <c:pt idx="46">
                  <c:v>1127.1111111111111</c:v>
                </c:pt>
                <c:pt idx="47">
                  <c:v>1131.3888888888887</c:v>
                </c:pt>
                <c:pt idx="48">
                  <c:v>1135.6666666666665</c:v>
                </c:pt>
                <c:pt idx="49">
                  <c:v>1139.9444444444443</c:v>
                </c:pt>
                <c:pt idx="50">
                  <c:v>1144.2222222222222</c:v>
                </c:pt>
                <c:pt idx="51">
                  <c:v>1148.5</c:v>
                </c:pt>
                <c:pt idx="52">
                  <c:v>1152.7777777777778</c:v>
                </c:pt>
                <c:pt idx="53">
                  <c:v>1149.3888888888887</c:v>
                </c:pt>
                <c:pt idx="54">
                  <c:v>1146</c:v>
                </c:pt>
                <c:pt idx="55">
                  <c:v>1142.6111111111111</c:v>
                </c:pt>
                <c:pt idx="56">
                  <c:v>1139.2222222222222</c:v>
                </c:pt>
                <c:pt idx="57">
                  <c:v>1135.8333333333333</c:v>
                </c:pt>
                <c:pt idx="58">
                  <c:v>1132.4444444444443</c:v>
                </c:pt>
                <c:pt idx="59">
                  <c:v>1129.0555555555554</c:v>
                </c:pt>
                <c:pt idx="60">
                  <c:v>1125.6666666666665</c:v>
                </c:pt>
                <c:pt idx="61">
                  <c:v>1122.2777777777778</c:v>
                </c:pt>
                <c:pt idx="62">
                  <c:v>1118.8888888888887</c:v>
                </c:pt>
                <c:pt idx="63">
                  <c:v>1115.5</c:v>
                </c:pt>
                <c:pt idx="64">
                  <c:v>1112.1111111111111</c:v>
                </c:pt>
                <c:pt idx="65">
                  <c:v>1108.7222222222222</c:v>
                </c:pt>
                <c:pt idx="66">
                  <c:v>1105.3333333333333</c:v>
                </c:pt>
                <c:pt idx="67">
                  <c:v>1101.9444444444443</c:v>
                </c:pt>
                <c:pt idx="68">
                  <c:v>1098.5555555555554</c:v>
                </c:pt>
                <c:pt idx="69">
                  <c:v>1095.1666666666665</c:v>
                </c:pt>
                <c:pt idx="70">
                  <c:v>1091.7777777777778</c:v>
                </c:pt>
                <c:pt idx="71">
                  <c:v>1088.3888888888887</c:v>
                </c:pt>
                <c:pt idx="72">
                  <c:v>1085</c:v>
                </c:pt>
                <c:pt idx="73">
                  <c:v>1081.6111111111111</c:v>
                </c:pt>
                <c:pt idx="74">
                  <c:v>1078.2222222222222</c:v>
                </c:pt>
                <c:pt idx="75">
                  <c:v>1074.8333333333333</c:v>
                </c:pt>
                <c:pt idx="76">
                  <c:v>1071.4444444444443</c:v>
                </c:pt>
                <c:pt idx="77">
                  <c:v>1068.0555555555554</c:v>
                </c:pt>
                <c:pt idx="78">
                  <c:v>1064.6666666666665</c:v>
                </c:pt>
                <c:pt idx="79">
                  <c:v>1061.2777777777778</c:v>
                </c:pt>
                <c:pt idx="80">
                  <c:v>1057.8888888888887</c:v>
                </c:pt>
                <c:pt idx="81">
                  <c:v>1054.5</c:v>
                </c:pt>
                <c:pt idx="82">
                  <c:v>1051.1111111111111</c:v>
                </c:pt>
                <c:pt idx="83">
                  <c:v>1047.7222222222222</c:v>
                </c:pt>
                <c:pt idx="84">
                  <c:v>1044.3333333333333</c:v>
                </c:pt>
                <c:pt idx="85">
                  <c:v>1040.9444444444443</c:v>
                </c:pt>
                <c:pt idx="86">
                  <c:v>1037.5555555555554</c:v>
                </c:pt>
                <c:pt idx="87">
                  <c:v>1034.1666666666665</c:v>
                </c:pt>
                <c:pt idx="88">
                  <c:v>1030.7777777777778</c:v>
                </c:pt>
                <c:pt idx="89">
                  <c:v>1027.3888888888887</c:v>
                </c:pt>
                <c:pt idx="90">
                  <c:v>1023.9999999999999</c:v>
                </c:pt>
                <c:pt idx="91">
                  <c:v>1020.6111111111111</c:v>
                </c:pt>
                <c:pt idx="92">
                  <c:v>1017.2222222222222</c:v>
                </c:pt>
                <c:pt idx="93">
                  <c:v>1013.8333333333333</c:v>
                </c:pt>
                <c:pt idx="94">
                  <c:v>1010.4444444444443</c:v>
                </c:pt>
                <c:pt idx="95">
                  <c:v>1007.0555555555554</c:v>
                </c:pt>
                <c:pt idx="96">
                  <c:v>1003.6666666666666</c:v>
                </c:pt>
                <c:pt idx="97">
                  <c:v>1000.2777777777777</c:v>
                </c:pt>
                <c:pt idx="98">
                  <c:v>996.8888888888888</c:v>
                </c:pt>
                <c:pt idx="99">
                  <c:v>993.49999999999989</c:v>
                </c:pt>
                <c:pt idx="100">
                  <c:v>990.11111111111109</c:v>
                </c:pt>
                <c:pt idx="101">
                  <c:v>986.72222222222217</c:v>
                </c:pt>
                <c:pt idx="102">
                  <c:v>1083.3333333333333</c:v>
                </c:pt>
                <c:pt idx="103">
                  <c:v>1080.4444444444443</c:v>
                </c:pt>
                <c:pt idx="104">
                  <c:v>1077.5555555555554</c:v>
                </c:pt>
                <c:pt idx="105">
                  <c:v>1074.6666666666665</c:v>
                </c:pt>
                <c:pt idx="106">
                  <c:v>1071.7777777777776</c:v>
                </c:pt>
                <c:pt idx="107">
                  <c:v>1068.8888888888889</c:v>
                </c:pt>
                <c:pt idx="108">
                  <c:v>1066</c:v>
                </c:pt>
                <c:pt idx="109">
                  <c:v>1063.1111111111111</c:v>
                </c:pt>
                <c:pt idx="110">
                  <c:v>1060.2222222222222</c:v>
                </c:pt>
                <c:pt idx="111">
                  <c:v>1057.3333333333333</c:v>
                </c:pt>
                <c:pt idx="112">
                  <c:v>1054.4444444444443</c:v>
                </c:pt>
                <c:pt idx="113">
                  <c:v>1051.5555555555554</c:v>
                </c:pt>
                <c:pt idx="114">
                  <c:v>1048.6666666666665</c:v>
                </c:pt>
                <c:pt idx="115">
                  <c:v>1045.7777777777776</c:v>
                </c:pt>
                <c:pt idx="116">
                  <c:v>1042.8888888888889</c:v>
                </c:pt>
                <c:pt idx="117">
                  <c:v>1040</c:v>
                </c:pt>
                <c:pt idx="118">
                  <c:v>1037.1111111111111</c:v>
                </c:pt>
                <c:pt idx="119">
                  <c:v>1034.2222222222222</c:v>
                </c:pt>
                <c:pt idx="120">
                  <c:v>1031.3333333333333</c:v>
                </c:pt>
                <c:pt idx="121">
                  <c:v>1028.4444444444443</c:v>
                </c:pt>
                <c:pt idx="122">
                  <c:v>1025.5555555555554</c:v>
                </c:pt>
                <c:pt idx="123">
                  <c:v>1022.6666666666665</c:v>
                </c:pt>
                <c:pt idx="124">
                  <c:v>1019.7777777777776</c:v>
                </c:pt>
                <c:pt idx="125">
                  <c:v>1016.8888888888887</c:v>
                </c:pt>
                <c:pt idx="126">
                  <c:v>1014</c:v>
                </c:pt>
                <c:pt idx="127">
                  <c:v>1011.1111111111111</c:v>
                </c:pt>
                <c:pt idx="128">
                  <c:v>1008.2222222222222</c:v>
                </c:pt>
                <c:pt idx="129">
                  <c:v>1005.3333333333333</c:v>
                </c:pt>
                <c:pt idx="130">
                  <c:v>1002.4444444444443</c:v>
                </c:pt>
                <c:pt idx="131">
                  <c:v>999.55555555555543</c:v>
                </c:pt>
                <c:pt idx="132">
                  <c:v>996.66666666666652</c:v>
                </c:pt>
                <c:pt idx="133">
                  <c:v>993.7777777777776</c:v>
                </c:pt>
                <c:pt idx="134">
                  <c:v>990.88888888888869</c:v>
                </c:pt>
                <c:pt idx="135">
                  <c:v>988</c:v>
                </c:pt>
                <c:pt idx="136">
                  <c:v>985.11111111111109</c:v>
                </c:pt>
                <c:pt idx="137">
                  <c:v>982.22222222222217</c:v>
                </c:pt>
                <c:pt idx="138">
                  <c:v>979.33333333333326</c:v>
                </c:pt>
                <c:pt idx="139">
                  <c:v>976.44444444444434</c:v>
                </c:pt>
                <c:pt idx="140">
                  <c:v>973.55555555555543</c:v>
                </c:pt>
                <c:pt idx="141">
                  <c:v>970.66666666666652</c:v>
                </c:pt>
                <c:pt idx="142">
                  <c:v>967.7777777777776</c:v>
                </c:pt>
                <c:pt idx="143">
                  <c:v>964.88888888888869</c:v>
                </c:pt>
                <c:pt idx="144">
                  <c:v>962</c:v>
                </c:pt>
                <c:pt idx="145">
                  <c:v>959.11111111111109</c:v>
                </c:pt>
                <c:pt idx="146">
                  <c:v>956.22222222222217</c:v>
                </c:pt>
                <c:pt idx="147">
                  <c:v>953.33333333333326</c:v>
                </c:pt>
                <c:pt idx="148">
                  <c:v>950.44444444444434</c:v>
                </c:pt>
                <c:pt idx="149">
                  <c:v>947.55555555555543</c:v>
                </c:pt>
                <c:pt idx="150">
                  <c:v>944.66666666666652</c:v>
                </c:pt>
                <c:pt idx="151">
                  <c:v>941.7777777777776</c:v>
                </c:pt>
                <c:pt idx="152">
                  <c:v>938.88888888888869</c:v>
                </c:pt>
                <c:pt idx="153">
                  <c:v>930.88888888888869</c:v>
                </c:pt>
                <c:pt idx="154">
                  <c:v>922.88888888888869</c:v>
                </c:pt>
                <c:pt idx="155">
                  <c:v>914.88888888888869</c:v>
                </c:pt>
                <c:pt idx="156">
                  <c:v>906.88888888888869</c:v>
                </c:pt>
                <c:pt idx="157">
                  <c:v>898.88888888888869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A6-4356-98D3-CDADD2D94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563136"/>
        <c:axId val="513563792"/>
      </c:scatterChart>
      <c:valAx>
        <c:axId val="513563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563792"/>
        <c:crosses val="autoZero"/>
        <c:crossBetween val="midCat"/>
      </c:valAx>
      <c:valAx>
        <c:axId val="51356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563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412888</xdr:colOff>
      <xdr:row>41</xdr:row>
      <xdr:rowOff>57771</xdr:rowOff>
    </xdr:from>
    <xdr:to>
      <xdr:col>20</xdr:col>
      <xdr:colOff>103119</xdr:colOff>
      <xdr:row>54</xdr:row>
      <xdr:rowOff>86346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CD5C25-4497-47A7-900F-BBFD7741F8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298173</xdr:colOff>
      <xdr:row>55</xdr:row>
      <xdr:rowOff>44725</xdr:rowOff>
    </xdr:from>
    <xdr:to>
      <xdr:col>32</xdr:col>
      <xdr:colOff>579782</xdr:colOff>
      <xdr:row>69</xdr:row>
      <xdr:rowOff>120925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72618A9-6230-4424-9A16-797E0365B8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"/>
  <sheetViews>
    <sheetView tabSelected="1" zoomScaleNormal="100" workbookViewId="0">
      <selection activeCell="J18" sqref="J18"/>
    </sheetView>
  </sheetViews>
  <sheetFormatPr defaultRowHeight="15" x14ac:dyDescent="0.25"/>
  <cols>
    <col min="2" max="2" width="10.5703125" customWidth="1"/>
  </cols>
  <sheetData>
    <row r="1" spans="1:19" x14ac:dyDescent="0.25">
      <c r="A1" s="1" t="s">
        <v>9</v>
      </c>
    </row>
    <row r="2" spans="1:19" ht="15.75" thickBot="1" x14ac:dyDescent="0.3">
      <c r="A2" s="1"/>
    </row>
    <row r="3" spans="1:19" x14ac:dyDescent="0.25">
      <c r="B3" s="43" t="s">
        <v>30</v>
      </c>
      <c r="C3" s="44"/>
      <c r="E3" s="43" t="s">
        <v>21</v>
      </c>
      <c r="F3" s="44"/>
      <c r="H3" s="43" t="s">
        <v>22</v>
      </c>
      <c r="I3" s="44"/>
      <c r="K3" s="43" t="s">
        <v>31</v>
      </c>
      <c r="L3" s="44"/>
    </row>
    <row r="4" spans="1:19" x14ac:dyDescent="0.25">
      <c r="B4" s="41"/>
      <c r="C4" s="42"/>
      <c r="E4" s="41"/>
      <c r="F4" s="42"/>
      <c r="H4" s="41"/>
      <c r="I4" s="42"/>
      <c r="K4" s="41"/>
      <c r="L4" s="42"/>
    </row>
    <row r="5" spans="1:19" x14ac:dyDescent="0.25">
      <c r="A5" t="s">
        <v>0</v>
      </c>
      <c r="B5" s="7">
        <v>490</v>
      </c>
      <c r="C5" s="8">
        <v>50</v>
      </c>
      <c r="E5" s="26">
        <f>B5+50</f>
        <v>540</v>
      </c>
      <c r="F5" s="27">
        <f>C5</f>
        <v>50</v>
      </c>
      <c r="H5" s="26">
        <f>B5+100</f>
        <v>590</v>
      </c>
      <c r="I5" s="27">
        <f>F5</f>
        <v>50</v>
      </c>
      <c r="K5" s="26">
        <f>E5+100</f>
        <v>640</v>
      </c>
      <c r="L5" s="27">
        <f>I5</f>
        <v>50</v>
      </c>
    </row>
    <row r="6" spans="1:19" x14ac:dyDescent="0.25">
      <c r="B6" s="26">
        <v>505</v>
      </c>
      <c r="C6" s="27">
        <v>34</v>
      </c>
      <c r="E6" s="26">
        <f t="shared" ref="E6:E8" si="0">B6+50</f>
        <v>555</v>
      </c>
      <c r="F6" s="27">
        <f t="shared" ref="F6:F8" si="1">C6</f>
        <v>34</v>
      </c>
      <c r="H6" s="26">
        <f t="shared" ref="H6:H8" si="2">B6+100</f>
        <v>605</v>
      </c>
      <c r="I6" s="27">
        <f t="shared" ref="I6:I8" si="3">F6</f>
        <v>34</v>
      </c>
      <c r="K6" s="26">
        <f t="shared" ref="K6:K8" si="4">E6+100</f>
        <v>655</v>
      </c>
      <c r="L6" s="27">
        <f t="shared" ref="L6:L8" si="5">I6</f>
        <v>34</v>
      </c>
      <c r="Q6">
        <v>80</v>
      </c>
      <c r="R6">
        <v>700</v>
      </c>
      <c r="S6">
        <f>R6/Q6</f>
        <v>8.75</v>
      </c>
    </row>
    <row r="7" spans="1:19" x14ac:dyDescent="0.25">
      <c r="B7" s="7">
        <v>489</v>
      </c>
      <c r="C7" s="8">
        <v>39</v>
      </c>
      <c r="E7" s="26">
        <f t="shared" si="0"/>
        <v>539</v>
      </c>
      <c r="F7" s="27">
        <f t="shared" si="1"/>
        <v>39</v>
      </c>
      <c r="H7" s="26">
        <f t="shared" si="2"/>
        <v>589</v>
      </c>
      <c r="I7" s="27">
        <f t="shared" si="3"/>
        <v>39</v>
      </c>
      <c r="K7" s="26">
        <f t="shared" si="4"/>
        <v>639</v>
      </c>
      <c r="L7" s="27">
        <f t="shared" si="5"/>
        <v>39</v>
      </c>
      <c r="Q7">
        <v>160</v>
      </c>
      <c r="R7">
        <v>1350</v>
      </c>
      <c r="S7">
        <f t="shared" ref="S7:S8" si="6">R7/Q7</f>
        <v>8.4375</v>
      </c>
    </row>
    <row r="8" spans="1:19" x14ac:dyDescent="0.25">
      <c r="B8" s="9">
        <v>513</v>
      </c>
      <c r="C8" s="10">
        <v>27</v>
      </c>
      <c r="E8" s="26">
        <f t="shared" si="0"/>
        <v>563</v>
      </c>
      <c r="F8" s="10">
        <f t="shared" si="1"/>
        <v>27</v>
      </c>
      <c r="H8" s="26">
        <f t="shared" si="2"/>
        <v>613</v>
      </c>
      <c r="I8" s="10">
        <f t="shared" si="3"/>
        <v>27</v>
      </c>
      <c r="K8" s="26">
        <f t="shared" si="4"/>
        <v>663</v>
      </c>
      <c r="L8" s="10">
        <f t="shared" si="5"/>
        <v>27</v>
      </c>
      <c r="Q8">
        <v>240</v>
      </c>
      <c r="R8">
        <v>2000</v>
      </c>
      <c r="S8">
        <f t="shared" si="6"/>
        <v>8.3333333333333339</v>
      </c>
    </row>
    <row r="9" spans="1:19" x14ac:dyDescent="0.25">
      <c r="B9" s="7"/>
      <c r="C9" s="8"/>
      <c r="E9" s="26"/>
      <c r="F9" s="27"/>
      <c r="H9" s="26"/>
      <c r="I9" s="27"/>
      <c r="K9" s="26"/>
      <c r="L9" s="27"/>
    </row>
    <row r="10" spans="1:19" ht="15.75" thickBot="1" x14ac:dyDescent="0.3">
      <c r="B10" s="11" t="s">
        <v>20</v>
      </c>
      <c r="C10" s="12" t="s">
        <v>28</v>
      </c>
      <c r="E10" s="11" t="s">
        <v>20</v>
      </c>
      <c r="F10" s="12" t="s">
        <v>28</v>
      </c>
      <c r="H10" s="11" t="s">
        <v>20</v>
      </c>
      <c r="I10" s="12" t="s">
        <v>28</v>
      </c>
      <c r="K10" s="11" t="s">
        <v>20</v>
      </c>
      <c r="L10" s="12" t="s">
        <v>28</v>
      </c>
    </row>
    <row r="11" spans="1:19" x14ac:dyDescent="0.25">
      <c r="B11" s="3"/>
      <c r="C11" s="3"/>
      <c r="E11" s="2"/>
      <c r="F11" s="2"/>
      <c r="H11" s="2"/>
      <c r="I11" s="2"/>
      <c r="K11" s="2"/>
      <c r="L11" s="2"/>
    </row>
    <row r="12" spans="1:19" x14ac:dyDescent="0.25">
      <c r="B12" s="3" t="s">
        <v>29</v>
      </c>
      <c r="C12" s="3"/>
      <c r="E12" s="2"/>
      <c r="F12" s="2"/>
      <c r="H12" s="2"/>
      <c r="I12" s="2"/>
      <c r="K12" s="2"/>
      <c r="L12" s="2"/>
    </row>
    <row r="13" spans="1:19" x14ac:dyDescent="0.25">
      <c r="B13" s="3"/>
      <c r="C13" s="3"/>
      <c r="E13" s="2"/>
      <c r="F13" s="2"/>
      <c r="H13" s="2"/>
      <c r="I13" s="2"/>
      <c r="K13" s="2"/>
      <c r="L13" s="2"/>
    </row>
    <row r="14" spans="1:19" x14ac:dyDescent="0.25">
      <c r="A14" t="s">
        <v>32</v>
      </c>
      <c r="B14" s="3">
        <v>540</v>
      </c>
      <c r="C14" s="3">
        <v>31</v>
      </c>
      <c r="E14" s="2">
        <v>590</v>
      </c>
      <c r="F14" s="2">
        <v>31</v>
      </c>
      <c r="H14" s="2">
        <v>640</v>
      </c>
      <c r="I14" s="2">
        <v>31</v>
      </c>
      <c r="K14" s="2">
        <v>690</v>
      </c>
      <c r="L14" s="2">
        <v>31</v>
      </c>
    </row>
    <row r="15" spans="1:19" ht="15.75" thickBot="1" x14ac:dyDescent="0.3"/>
    <row r="16" spans="1:19" ht="15.75" thickBot="1" x14ac:dyDescent="0.3">
      <c r="A16" t="s">
        <v>2</v>
      </c>
      <c r="C16" t="s">
        <v>33</v>
      </c>
      <c r="G16" s="37">
        <v>24</v>
      </c>
    </row>
    <row r="17" spans="1:12" ht="15.75" thickBot="1" x14ac:dyDescent="0.3">
      <c r="C17" t="s">
        <v>34</v>
      </c>
      <c r="D17" s="3"/>
      <c r="E17" s="3"/>
      <c r="F17" s="3"/>
      <c r="G17" s="37">
        <v>4</v>
      </c>
    </row>
    <row r="18" spans="1:12" x14ac:dyDescent="0.25">
      <c r="B18" s="15"/>
      <c r="C18" s="30"/>
      <c r="D18" s="30"/>
      <c r="E18" s="30"/>
      <c r="F18" s="15"/>
      <c r="G18" s="4"/>
      <c r="H18" s="4"/>
    </row>
    <row r="19" spans="1:12" x14ac:dyDescent="0.25">
      <c r="B19" s="15"/>
      <c r="C19" s="17"/>
      <c r="D19" s="17">
        <f>4/9</f>
        <v>0.44444444444444442</v>
      </c>
      <c r="E19" s="15">
        <f>3/9</f>
        <v>0.33333333333333331</v>
      </c>
      <c r="F19" s="15">
        <f>2/9</f>
        <v>0.22222222222222221</v>
      </c>
      <c r="G19" s="4">
        <f>SUM(D19:F19)</f>
        <v>0.99999999999999989</v>
      </c>
      <c r="H19" s="4"/>
    </row>
    <row r="20" spans="1:12" x14ac:dyDescent="0.25">
      <c r="B20" s="15"/>
      <c r="C20" s="39"/>
      <c r="D20" s="39">
        <v>50</v>
      </c>
      <c r="E20" s="39">
        <v>150</v>
      </c>
      <c r="F20" s="39">
        <v>250</v>
      </c>
      <c r="G20" s="4"/>
      <c r="H20" s="4"/>
    </row>
    <row r="21" spans="1:12" x14ac:dyDescent="0.25">
      <c r="B21" s="15">
        <v>700</v>
      </c>
      <c r="C21" s="39">
        <v>80</v>
      </c>
      <c r="D21" s="39">
        <f>-$B21+MIN(D$20,$C21)*$G$16+IF($C21&gt;D$20,($C21-D$20)*$G$17,0)</f>
        <v>620</v>
      </c>
      <c r="E21" s="39">
        <f t="shared" ref="E21:F23" si="7">-$B21+MIN(E$20,$C21)*$G$16+IF($C21&gt;E$20,($C21-E$20)*$G$17,0)</f>
        <v>1220</v>
      </c>
      <c r="F21" s="39">
        <f t="shared" si="7"/>
        <v>1220</v>
      </c>
      <c r="G21" s="4">
        <f>SUMPRODUCT(D21:F21,$D$19:$F$19)</f>
        <v>953.33333333333326</v>
      </c>
      <c r="H21" s="4"/>
    </row>
    <row r="22" spans="1:12" x14ac:dyDescent="0.25">
      <c r="B22" s="15">
        <v>1350</v>
      </c>
      <c r="C22" s="39">
        <v>160</v>
      </c>
      <c r="D22" s="39">
        <f t="shared" ref="D22:D23" si="8">-$B22+MIN(D$20,$C22)*$G$16+IF($C22&gt;D$20,($C22-D$20)*$G$17,0)</f>
        <v>290</v>
      </c>
      <c r="E22" s="39">
        <f t="shared" si="7"/>
        <v>2290</v>
      </c>
      <c r="F22" s="39">
        <f>-$B22+MIN(F$20,$C22)*$G$16+IF($C22&gt;F$20,($C22-F$20)*$G$17,0)</f>
        <v>2490</v>
      </c>
      <c r="G22" s="4">
        <f>SUMPRODUCT(D22:F22,$D$19:$F$19)</f>
        <v>1445.5555555555554</v>
      </c>
      <c r="H22" s="4"/>
    </row>
    <row r="23" spans="1:12" ht="15.75" thickBot="1" x14ac:dyDescent="0.3">
      <c r="B23" s="15">
        <v>2000</v>
      </c>
      <c r="C23" s="39">
        <v>240</v>
      </c>
      <c r="D23" s="39">
        <f t="shared" si="8"/>
        <v>-40</v>
      </c>
      <c r="E23" s="39">
        <f t="shared" si="7"/>
        <v>1960</v>
      </c>
      <c r="F23" s="39">
        <f t="shared" si="7"/>
        <v>3760</v>
      </c>
      <c r="G23" s="4">
        <f t="shared" ref="G22:G24" si="9">SUMPRODUCT(D23:F23,$D$19:$F$19)</f>
        <v>1471.1111111111109</v>
      </c>
      <c r="H23" s="4"/>
      <c r="I23" t="s">
        <v>12</v>
      </c>
    </row>
    <row r="24" spans="1:12" ht="15.75" thickBot="1" x14ac:dyDescent="0.3">
      <c r="B24" s="4"/>
      <c r="C24" s="4"/>
      <c r="D24" s="4">
        <f>MAX(D21:D23)</f>
        <v>620</v>
      </c>
      <c r="E24" s="4">
        <f>MAX(E21:E23)</f>
        <v>2290</v>
      </c>
      <c r="F24" s="4">
        <f>MAX(F21:F23)</f>
        <v>3760</v>
      </c>
      <c r="G24" s="4">
        <f t="shared" si="9"/>
        <v>1874.4444444444443</v>
      </c>
      <c r="I24" s="38">
        <f>G24-MAX(G21:G23)</f>
        <v>403.33333333333348</v>
      </c>
      <c r="J24" t="s">
        <v>37</v>
      </c>
    </row>
    <row r="25" spans="1:12" x14ac:dyDescent="0.25">
      <c r="D25" s="3"/>
      <c r="E25" s="3"/>
      <c r="F25" s="3"/>
    </row>
    <row r="26" spans="1:12" x14ac:dyDescent="0.25">
      <c r="B26" t="s">
        <v>35</v>
      </c>
      <c r="D26" s="3"/>
      <c r="E26" s="3"/>
      <c r="F26" s="3"/>
    </row>
    <row r="27" spans="1:12" x14ac:dyDescent="0.25">
      <c r="D27" s="3"/>
      <c r="E27" s="3"/>
      <c r="F27" s="3"/>
    </row>
    <row r="29" spans="1:12" x14ac:dyDescent="0.25">
      <c r="A29" t="s">
        <v>36</v>
      </c>
    </row>
    <row r="30" spans="1:12" x14ac:dyDescent="0.25">
      <c r="B30" s="32"/>
      <c r="C30" s="32" t="s">
        <v>3</v>
      </c>
      <c r="D30" s="32" t="s">
        <v>4</v>
      </c>
      <c r="E30" s="32" t="s">
        <v>5</v>
      </c>
      <c r="F30" s="2"/>
      <c r="G30" s="32"/>
      <c r="H30" s="32" t="s">
        <v>3</v>
      </c>
      <c r="I30" s="32" t="s">
        <v>4</v>
      </c>
      <c r="J30" s="32" t="s">
        <v>5</v>
      </c>
      <c r="K30" s="32" t="s">
        <v>24</v>
      </c>
      <c r="L30" s="2"/>
    </row>
    <row r="31" spans="1:12" x14ac:dyDescent="0.25">
      <c r="B31" s="32" t="s">
        <v>6</v>
      </c>
      <c r="C31" s="32">
        <v>90</v>
      </c>
      <c r="D31" s="32">
        <v>10</v>
      </c>
      <c r="E31" s="32">
        <v>-30</v>
      </c>
      <c r="F31" s="2"/>
      <c r="G31" s="32" t="s">
        <v>6</v>
      </c>
      <c r="H31" s="32">
        <f>MAX(C$31:C$33)-C31</f>
        <v>0</v>
      </c>
      <c r="I31" s="32">
        <f t="shared" ref="I31:J33" si="10">MAX(D$31:D$33)-D31</f>
        <v>10</v>
      </c>
      <c r="J31" s="32">
        <f t="shared" si="10"/>
        <v>70</v>
      </c>
      <c r="K31" s="32">
        <f>MAX(H31:J31)</f>
        <v>70</v>
      </c>
      <c r="L31" s="2"/>
    </row>
    <row r="32" spans="1:12" x14ac:dyDescent="0.25">
      <c r="B32" s="32" t="s">
        <v>7</v>
      </c>
      <c r="C32" s="32">
        <v>0</v>
      </c>
      <c r="D32" s="32">
        <v>20</v>
      </c>
      <c r="E32" s="32">
        <v>30</v>
      </c>
      <c r="F32" s="2"/>
      <c r="G32" s="32" t="s">
        <v>7</v>
      </c>
      <c r="H32" s="32">
        <f t="shared" ref="H32:H33" si="11">MAX(C$31:C$33)-C32</f>
        <v>90</v>
      </c>
      <c r="I32" s="32">
        <f t="shared" si="10"/>
        <v>0</v>
      </c>
      <c r="J32" s="32">
        <f t="shared" si="10"/>
        <v>10</v>
      </c>
      <c r="K32" s="32">
        <f t="shared" ref="K32:K33" si="12">MAX(H32:J32)</f>
        <v>90</v>
      </c>
      <c r="L32" s="2"/>
    </row>
    <row r="33" spans="1:12" x14ac:dyDescent="0.25">
      <c r="B33" s="32" t="s">
        <v>8</v>
      </c>
      <c r="C33" s="32">
        <v>30</v>
      </c>
      <c r="D33" s="32">
        <v>-10</v>
      </c>
      <c r="E33" s="32">
        <v>40</v>
      </c>
      <c r="F33" s="2"/>
      <c r="G33" s="32" t="s">
        <v>8</v>
      </c>
      <c r="H33" s="32">
        <f t="shared" si="11"/>
        <v>60</v>
      </c>
      <c r="I33" s="32">
        <f t="shared" si="10"/>
        <v>30</v>
      </c>
      <c r="J33" s="32">
        <f t="shared" si="10"/>
        <v>0</v>
      </c>
      <c r="K33" s="32">
        <f t="shared" si="12"/>
        <v>60</v>
      </c>
      <c r="L33" s="2"/>
    </row>
    <row r="34" spans="1:12" x14ac:dyDescent="0.25">
      <c r="B34" s="40" t="s">
        <v>23</v>
      </c>
      <c r="C34" s="40"/>
      <c r="D34" s="40"/>
      <c r="E34" s="40"/>
      <c r="G34" s="40" t="s">
        <v>25</v>
      </c>
      <c r="H34" s="40"/>
      <c r="I34" s="40"/>
      <c r="J34" s="40"/>
      <c r="K34" s="2"/>
      <c r="L34" s="2"/>
    </row>
    <row r="37" spans="1:12" x14ac:dyDescent="0.25">
      <c r="A37" t="s">
        <v>17</v>
      </c>
      <c r="B37" s="31">
        <v>0.01</v>
      </c>
      <c r="C37" s="31">
        <v>0.09</v>
      </c>
    </row>
    <row r="38" spans="1:12" x14ac:dyDescent="0.25">
      <c r="B38" s="31">
        <v>0.02</v>
      </c>
      <c r="C38" s="31">
        <v>0.18</v>
      </c>
    </row>
    <row r="39" spans="1:12" x14ac:dyDescent="0.25">
      <c r="B39" s="31">
        <v>0.03</v>
      </c>
      <c r="C39" s="31">
        <v>0.27</v>
      </c>
    </row>
    <row r="40" spans="1:12" x14ac:dyDescent="0.25">
      <c r="B40" s="31">
        <v>0.04</v>
      </c>
      <c r="C40" s="31">
        <v>0.36</v>
      </c>
    </row>
    <row r="42" spans="1:12" x14ac:dyDescent="0.25">
      <c r="B42">
        <f>720/5</f>
        <v>144</v>
      </c>
    </row>
    <row r="43" spans="1:12" x14ac:dyDescent="0.25">
      <c r="B43" s="33">
        <f>240*5-720</f>
        <v>480</v>
      </c>
    </row>
  </sheetData>
  <mergeCells count="10">
    <mergeCell ref="B34:E34"/>
    <mergeCell ref="G34:J34"/>
    <mergeCell ref="K4:L4"/>
    <mergeCell ref="K3:L3"/>
    <mergeCell ref="E3:F3"/>
    <mergeCell ref="E4:F4"/>
    <mergeCell ref="H3:I3"/>
    <mergeCell ref="H4:I4"/>
    <mergeCell ref="B3:C3"/>
    <mergeCell ref="B4:C4"/>
  </mergeCells>
  <conditionalFormatting sqref="K31:K33">
    <cfRule type="top10" dxfId="2" priority="3" bottom="1" rank="1"/>
  </conditionalFormatting>
  <conditionalFormatting sqref="G21:G23">
    <cfRule type="top10" dxfId="1" priority="1" percent="1" rank="10"/>
    <cfRule type="top10" dxfId="0" priority="2" percent="1" rank="10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56"/>
  <sheetViews>
    <sheetView topLeftCell="K10" zoomScale="70" zoomScaleNormal="70" workbookViewId="0">
      <selection activeCell="Z40" sqref="Z40"/>
    </sheetView>
  </sheetViews>
  <sheetFormatPr defaultRowHeight="15" x14ac:dyDescent="0.25"/>
  <cols>
    <col min="1" max="7" width="9.140625" style="4"/>
    <col min="8" max="8" width="6.42578125" style="4" bestFit="1" customWidth="1"/>
    <col min="9" max="12" width="5.5703125" style="4" bestFit="1" customWidth="1"/>
    <col min="13" max="263" width="9.140625" style="4"/>
    <col min="264" max="264" width="6.42578125" style="4" bestFit="1" customWidth="1"/>
    <col min="265" max="268" width="5.5703125" style="4" bestFit="1" customWidth="1"/>
    <col min="269" max="519" width="9.140625" style="4"/>
    <col min="520" max="520" width="6.42578125" style="4" bestFit="1" customWidth="1"/>
    <col min="521" max="524" width="5.5703125" style="4" bestFit="1" customWidth="1"/>
    <col min="525" max="775" width="9.140625" style="4"/>
    <col min="776" max="776" width="6.42578125" style="4" bestFit="1" customWidth="1"/>
    <col min="777" max="780" width="5.5703125" style="4" bestFit="1" customWidth="1"/>
    <col min="781" max="1031" width="9.140625" style="4"/>
    <col min="1032" max="1032" width="6.42578125" style="4" bestFit="1" customWidth="1"/>
    <col min="1033" max="1036" width="5.5703125" style="4" bestFit="1" customWidth="1"/>
    <col min="1037" max="1287" width="9.140625" style="4"/>
    <col min="1288" max="1288" width="6.42578125" style="4" bestFit="1" customWidth="1"/>
    <col min="1289" max="1292" width="5.5703125" style="4" bestFit="1" customWidth="1"/>
    <col min="1293" max="1543" width="9.140625" style="4"/>
    <col min="1544" max="1544" width="6.42578125" style="4" bestFit="1" customWidth="1"/>
    <col min="1545" max="1548" width="5.5703125" style="4" bestFit="1" customWidth="1"/>
    <col min="1549" max="1799" width="9.140625" style="4"/>
    <col min="1800" max="1800" width="6.42578125" style="4" bestFit="1" customWidth="1"/>
    <col min="1801" max="1804" width="5.5703125" style="4" bestFit="1" customWidth="1"/>
    <col min="1805" max="2055" width="9.140625" style="4"/>
    <col min="2056" max="2056" width="6.42578125" style="4" bestFit="1" customWidth="1"/>
    <col min="2057" max="2060" width="5.5703125" style="4" bestFit="1" customWidth="1"/>
    <col min="2061" max="2311" width="9.140625" style="4"/>
    <col min="2312" max="2312" width="6.42578125" style="4" bestFit="1" customWidth="1"/>
    <col min="2313" max="2316" width="5.5703125" style="4" bestFit="1" customWidth="1"/>
    <col min="2317" max="2567" width="9.140625" style="4"/>
    <col min="2568" max="2568" width="6.42578125" style="4" bestFit="1" customWidth="1"/>
    <col min="2569" max="2572" width="5.5703125" style="4" bestFit="1" customWidth="1"/>
    <col min="2573" max="2823" width="9.140625" style="4"/>
    <col min="2824" max="2824" width="6.42578125" style="4" bestFit="1" customWidth="1"/>
    <col min="2825" max="2828" width="5.5703125" style="4" bestFit="1" customWidth="1"/>
    <col min="2829" max="3079" width="9.140625" style="4"/>
    <col min="3080" max="3080" width="6.42578125" style="4" bestFit="1" customWidth="1"/>
    <col min="3081" max="3084" width="5.5703125" style="4" bestFit="1" customWidth="1"/>
    <col min="3085" max="3335" width="9.140625" style="4"/>
    <col min="3336" max="3336" width="6.42578125" style="4" bestFit="1" customWidth="1"/>
    <col min="3337" max="3340" width="5.5703125" style="4" bestFit="1" customWidth="1"/>
    <col min="3341" max="3591" width="9.140625" style="4"/>
    <col min="3592" max="3592" width="6.42578125" style="4" bestFit="1" customWidth="1"/>
    <col min="3593" max="3596" width="5.5703125" style="4" bestFit="1" customWidth="1"/>
    <col min="3597" max="3847" width="9.140625" style="4"/>
    <col min="3848" max="3848" width="6.42578125" style="4" bestFit="1" customWidth="1"/>
    <col min="3849" max="3852" width="5.5703125" style="4" bestFit="1" customWidth="1"/>
    <col min="3853" max="4103" width="9.140625" style="4"/>
    <col min="4104" max="4104" width="6.42578125" style="4" bestFit="1" customWidth="1"/>
    <col min="4105" max="4108" width="5.5703125" style="4" bestFit="1" customWidth="1"/>
    <col min="4109" max="4359" width="9.140625" style="4"/>
    <col min="4360" max="4360" width="6.42578125" style="4" bestFit="1" customWidth="1"/>
    <col min="4361" max="4364" width="5.5703125" style="4" bestFit="1" customWidth="1"/>
    <col min="4365" max="4615" width="9.140625" style="4"/>
    <col min="4616" max="4616" width="6.42578125" style="4" bestFit="1" customWidth="1"/>
    <col min="4617" max="4620" width="5.5703125" style="4" bestFit="1" customWidth="1"/>
    <col min="4621" max="4871" width="9.140625" style="4"/>
    <col min="4872" max="4872" width="6.42578125" style="4" bestFit="1" customWidth="1"/>
    <col min="4873" max="4876" width="5.5703125" style="4" bestFit="1" customWidth="1"/>
    <col min="4877" max="5127" width="9.140625" style="4"/>
    <col min="5128" max="5128" width="6.42578125" style="4" bestFit="1" customWidth="1"/>
    <col min="5129" max="5132" width="5.5703125" style="4" bestFit="1" customWidth="1"/>
    <col min="5133" max="5383" width="9.140625" style="4"/>
    <col min="5384" max="5384" width="6.42578125" style="4" bestFit="1" customWidth="1"/>
    <col min="5385" max="5388" width="5.5703125" style="4" bestFit="1" customWidth="1"/>
    <col min="5389" max="5639" width="9.140625" style="4"/>
    <col min="5640" max="5640" width="6.42578125" style="4" bestFit="1" customWidth="1"/>
    <col min="5641" max="5644" width="5.5703125" style="4" bestFit="1" customWidth="1"/>
    <col min="5645" max="5895" width="9.140625" style="4"/>
    <col min="5896" max="5896" width="6.42578125" style="4" bestFit="1" customWidth="1"/>
    <col min="5897" max="5900" width="5.5703125" style="4" bestFit="1" customWidth="1"/>
    <col min="5901" max="6151" width="9.140625" style="4"/>
    <col min="6152" max="6152" width="6.42578125" style="4" bestFit="1" customWidth="1"/>
    <col min="6153" max="6156" width="5.5703125" style="4" bestFit="1" customWidth="1"/>
    <col min="6157" max="6407" width="9.140625" style="4"/>
    <col min="6408" max="6408" width="6.42578125" style="4" bestFit="1" customWidth="1"/>
    <col min="6409" max="6412" width="5.5703125" style="4" bestFit="1" customWidth="1"/>
    <col min="6413" max="6663" width="9.140625" style="4"/>
    <col min="6664" max="6664" width="6.42578125" style="4" bestFit="1" customWidth="1"/>
    <col min="6665" max="6668" width="5.5703125" style="4" bestFit="1" customWidth="1"/>
    <col min="6669" max="6919" width="9.140625" style="4"/>
    <col min="6920" max="6920" width="6.42578125" style="4" bestFit="1" customWidth="1"/>
    <col min="6921" max="6924" width="5.5703125" style="4" bestFit="1" customWidth="1"/>
    <col min="6925" max="7175" width="9.140625" style="4"/>
    <col min="7176" max="7176" width="6.42578125" style="4" bestFit="1" customWidth="1"/>
    <col min="7177" max="7180" width="5.5703125" style="4" bestFit="1" customWidth="1"/>
    <col min="7181" max="7431" width="9.140625" style="4"/>
    <col min="7432" max="7432" width="6.42578125" style="4" bestFit="1" customWidth="1"/>
    <col min="7433" max="7436" width="5.5703125" style="4" bestFit="1" customWidth="1"/>
    <col min="7437" max="7687" width="9.140625" style="4"/>
    <col min="7688" max="7688" width="6.42578125" style="4" bestFit="1" customWidth="1"/>
    <col min="7689" max="7692" width="5.5703125" style="4" bestFit="1" customWidth="1"/>
    <col min="7693" max="7943" width="9.140625" style="4"/>
    <col min="7944" max="7944" width="6.42578125" style="4" bestFit="1" customWidth="1"/>
    <col min="7945" max="7948" width="5.5703125" style="4" bestFit="1" customWidth="1"/>
    <col min="7949" max="8199" width="9.140625" style="4"/>
    <col min="8200" max="8200" width="6.42578125" style="4" bestFit="1" customWidth="1"/>
    <col min="8201" max="8204" width="5.5703125" style="4" bestFit="1" customWidth="1"/>
    <col min="8205" max="8455" width="9.140625" style="4"/>
    <col min="8456" max="8456" width="6.42578125" style="4" bestFit="1" customWidth="1"/>
    <col min="8457" max="8460" width="5.5703125" style="4" bestFit="1" customWidth="1"/>
    <col min="8461" max="8711" width="9.140625" style="4"/>
    <col min="8712" max="8712" width="6.42578125" style="4" bestFit="1" customWidth="1"/>
    <col min="8713" max="8716" width="5.5703125" style="4" bestFit="1" customWidth="1"/>
    <col min="8717" max="8967" width="9.140625" style="4"/>
    <col min="8968" max="8968" width="6.42578125" style="4" bestFit="1" customWidth="1"/>
    <col min="8969" max="8972" width="5.5703125" style="4" bestFit="1" customWidth="1"/>
    <col min="8973" max="9223" width="9.140625" style="4"/>
    <col min="9224" max="9224" width="6.42578125" style="4" bestFit="1" customWidth="1"/>
    <col min="9225" max="9228" width="5.5703125" style="4" bestFit="1" customWidth="1"/>
    <col min="9229" max="9479" width="9.140625" style="4"/>
    <col min="9480" max="9480" width="6.42578125" style="4" bestFit="1" customWidth="1"/>
    <col min="9481" max="9484" width="5.5703125" style="4" bestFit="1" customWidth="1"/>
    <col min="9485" max="9735" width="9.140625" style="4"/>
    <col min="9736" max="9736" width="6.42578125" style="4" bestFit="1" customWidth="1"/>
    <col min="9737" max="9740" width="5.5703125" style="4" bestFit="1" customWidth="1"/>
    <col min="9741" max="9991" width="9.140625" style="4"/>
    <col min="9992" max="9992" width="6.42578125" style="4" bestFit="1" customWidth="1"/>
    <col min="9993" max="9996" width="5.5703125" style="4" bestFit="1" customWidth="1"/>
    <col min="9997" max="10247" width="9.140625" style="4"/>
    <col min="10248" max="10248" width="6.42578125" style="4" bestFit="1" customWidth="1"/>
    <col min="10249" max="10252" width="5.5703125" style="4" bestFit="1" customWidth="1"/>
    <col min="10253" max="10503" width="9.140625" style="4"/>
    <col min="10504" max="10504" width="6.42578125" style="4" bestFit="1" customWidth="1"/>
    <col min="10505" max="10508" width="5.5703125" style="4" bestFit="1" customWidth="1"/>
    <col min="10509" max="10759" width="9.140625" style="4"/>
    <col min="10760" max="10760" width="6.42578125" style="4" bestFit="1" customWidth="1"/>
    <col min="10761" max="10764" width="5.5703125" style="4" bestFit="1" customWidth="1"/>
    <col min="10765" max="11015" width="9.140625" style="4"/>
    <col min="11016" max="11016" width="6.42578125" style="4" bestFit="1" customWidth="1"/>
    <col min="11017" max="11020" width="5.5703125" style="4" bestFit="1" customWidth="1"/>
    <col min="11021" max="11271" width="9.140625" style="4"/>
    <col min="11272" max="11272" width="6.42578125" style="4" bestFit="1" customWidth="1"/>
    <col min="11273" max="11276" width="5.5703125" style="4" bestFit="1" customWidth="1"/>
    <col min="11277" max="11527" width="9.140625" style="4"/>
    <col min="11528" max="11528" width="6.42578125" style="4" bestFit="1" customWidth="1"/>
    <col min="11529" max="11532" width="5.5703125" style="4" bestFit="1" customWidth="1"/>
    <col min="11533" max="11783" width="9.140625" style="4"/>
    <col min="11784" max="11784" width="6.42578125" style="4" bestFit="1" customWidth="1"/>
    <col min="11785" max="11788" width="5.5703125" style="4" bestFit="1" customWidth="1"/>
    <col min="11789" max="12039" width="9.140625" style="4"/>
    <col min="12040" max="12040" width="6.42578125" style="4" bestFit="1" customWidth="1"/>
    <col min="12041" max="12044" width="5.5703125" style="4" bestFit="1" customWidth="1"/>
    <col min="12045" max="12295" width="9.140625" style="4"/>
    <col min="12296" max="12296" width="6.42578125" style="4" bestFit="1" customWidth="1"/>
    <col min="12297" max="12300" width="5.5703125" style="4" bestFit="1" customWidth="1"/>
    <col min="12301" max="12551" width="9.140625" style="4"/>
    <col min="12552" max="12552" width="6.42578125" style="4" bestFit="1" customWidth="1"/>
    <col min="12553" max="12556" width="5.5703125" style="4" bestFit="1" customWidth="1"/>
    <col min="12557" max="12807" width="9.140625" style="4"/>
    <col min="12808" max="12808" width="6.42578125" style="4" bestFit="1" customWidth="1"/>
    <col min="12809" max="12812" width="5.5703125" style="4" bestFit="1" customWidth="1"/>
    <col min="12813" max="13063" width="9.140625" style="4"/>
    <col min="13064" max="13064" width="6.42578125" style="4" bestFit="1" customWidth="1"/>
    <col min="13065" max="13068" width="5.5703125" style="4" bestFit="1" customWidth="1"/>
    <col min="13069" max="13319" width="9.140625" style="4"/>
    <col min="13320" max="13320" width="6.42578125" style="4" bestFit="1" customWidth="1"/>
    <col min="13321" max="13324" width="5.5703125" style="4" bestFit="1" customWidth="1"/>
    <col min="13325" max="13575" width="9.140625" style="4"/>
    <col min="13576" max="13576" width="6.42578125" style="4" bestFit="1" customWidth="1"/>
    <col min="13577" max="13580" width="5.5703125" style="4" bestFit="1" customWidth="1"/>
    <col min="13581" max="13831" width="9.140625" style="4"/>
    <col min="13832" max="13832" width="6.42578125" style="4" bestFit="1" customWidth="1"/>
    <col min="13833" max="13836" width="5.5703125" style="4" bestFit="1" customWidth="1"/>
    <col min="13837" max="14087" width="9.140625" style="4"/>
    <col min="14088" max="14088" width="6.42578125" style="4" bestFit="1" customWidth="1"/>
    <col min="14089" max="14092" width="5.5703125" style="4" bestFit="1" customWidth="1"/>
    <col min="14093" max="14343" width="9.140625" style="4"/>
    <col min="14344" max="14344" width="6.42578125" style="4" bestFit="1" customWidth="1"/>
    <col min="14345" max="14348" width="5.5703125" style="4" bestFit="1" customWidth="1"/>
    <col min="14349" max="14599" width="9.140625" style="4"/>
    <col min="14600" max="14600" width="6.42578125" style="4" bestFit="1" customWidth="1"/>
    <col min="14601" max="14604" width="5.5703125" style="4" bestFit="1" customWidth="1"/>
    <col min="14605" max="14855" width="9.140625" style="4"/>
    <col min="14856" max="14856" width="6.42578125" style="4" bestFit="1" customWidth="1"/>
    <col min="14857" max="14860" width="5.5703125" style="4" bestFit="1" customWidth="1"/>
    <col min="14861" max="15111" width="9.140625" style="4"/>
    <col min="15112" max="15112" width="6.42578125" style="4" bestFit="1" customWidth="1"/>
    <col min="15113" max="15116" width="5.5703125" style="4" bestFit="1" customWidth="1"/>
    <col min="15117" max="15367" width="9.140625" style="4"/>
    <col min="15368" max="15368" width="6.42578125" style="4" bestFit="1" customWidth="1"/>
    <col min="15369" max="15372" width="5.5703125" style="4" bestFit="1" customWidth="1"/>
    <col min="15373" max="15623" width="9.140625" style="4"/>
    <col min="15624" max="15624" width="6.42578125" style="4" bestFit="1" customWidth="1"/>
    <col min="15625" max="15628" width="5.5703125" style="4" bestFit="1" customWidth="1"/>
    <col min="15629" max="15879" width="9.140625" style="4"/>
    <col min="15880" max="15880" width="6.42578125" style="4" bestFit="1" customWidth="1"/>
    <col min="15881" max="15884" width="5.5703125" style="4" bestFit="1" customWidth="1"/>
    <col min="15885" max="16135" width="9.140625" style="4"/>
    <col min="16136" max="16136" width="6.42578125" style="4" bestFit="1" customWidth="1"/>
    <col min="16137" max="16140" width="5.5703125" style="4" bestFit="1" customWidth="1"/>
    <col min="16141" max="16384" width="9.140625" style="4"/>
  </cols>
  <sheetData>
    <row r="1" spans="1:27" x14ac:dyDescent="0.25">
      <c r="A1" s="29"/>
      <c r="B1" s="28"/>
      <c r="C1" s="28"/>
      <c r="D1" s="28"/>
      <c r="E1" s="28"/>
      <c r="F1" s="28"/>
      <c r="G1" s="28"/>
    </row>
    <row r="2" spans="1:27" ht="15.75" thickBot="1" x14ac:dyDescent="0.3">
      <c r="B2" s="4" t="s">
        <v>13</v>
      </c>
      <c r="G2" s="28"/>
      <c r="H2" s="28"/>
      <c r="I2" s="28"/>
      <c r="J2" s="28"/>
      <c r="K2" s="28"/>
      <c r="L2" s="28"/>
      <c r="N2" s="4" t="s">
        <v>13</v>
      </c>
      <c r="S2" s="4" t="s">
        <v>14</v>
      </c>
      <c r="AA2" s="4">
        <v>1</v>
      </c>
    </row>
    <row r="3" spans="1:27" ht="19.5" thickBot="1" x14ac:dyDescent="0.3">
      <c r="A3" s="4">
        <v>1</v>
      </c>
      <c r="B3" s="4">
        <v>560</v>
      </c>
      <c r="G3" s="28"/>
      <c r="H3" s="28"/>
      <c r="I3" s="28"/>
      <c r="J3" s="28"/>
      <c r="K3" s="28"/>
      <c r="L3" s="28">
        <f>N3-50</f>
        <v>310</v>
      </c>
      <c r="M3" s="4">
        <v>1</v>
      </c>
      <c r="N3" s="35">
        <v>360</v>
      </c>
      <c r="R3" s="4">
        <v>1</v>
      </c>
      <c r="S3" s="35">
        <v>360</v>
      </c>
      <c r="AA3" s="4">
        <v>2</v>
      </c>
    </row>
    <row r="4" spans="1:27" ht="19.5" thickBot="1" x14ac:dyDescent="0.3">
      <c r="A4" s="4">
        <v>2</v>
      </c>
      <c r="B4" s="4">
        <v>650</v>
      </c>
      <c r="C4" s="4">
        <f>B3</f>
        <v>560</v>
      </c>
      <c r="D4" s="4">
        <f>ABS(C4-B4)</f>
        <v>90</v>
      </c>
      <c r="G4" s="28"/>
      <c r="H4" s="28"/>
      <c r="I4" s="28"/>
      <c r="J4" s="28"/>
      <c r="K4" s="28"/>
      <c r="L4" s="28">
        <f t="shared" ref="L4:L12" si="0">N4-50</f>
        <v>400</v>
      </c>
      <c r="M4" s="4">
        <v>2</v>
      </c>
      <c r="N4" s="36">
        <v>450</v>
      </c>
      <c r="O4" s="4">
        <f>N3</f>
        <v>360</v>
      </c>
      <c r="P4" s="4">
        <f>ABS(O4-N4)</f>
        <v>90</v>
      </c>
      <c r="R4" s="4">
        <v>2</v>
      </c>
      <c r="S4" s="36">
        <v>450</v>
      </c>
      <c r="AA4" s="4">
        <v>3</v>
      </c>
    </row>
    <row r="5" spans="1:27" ht="19.5" thickBot="1" x14ac:dyDescent="0.3">
      <c r="A5" s="4">
        <v>3</v>
      </c>
      <c r="B5" s="4">
        <v>600</v>
      </c>
      <c r="C5" s="4">
        <f t="shared" ref="C5:C10" si="1">B4</f>
        <v>650</v>
      </c>
      <c r="D5" s="4">
        <f t="shared" ref="D5:D9" si="2">ABS(C5-B5)</f>
        <v>50</v>
      </c>
      <c r="G5" s="28"/>
      <c r="H5" s="28"/>
      <c r="I5" s="28"/>
      <c r="J5" s="28"/>
      <c r="K5" s="28"/>
      <c r="L5" s="28">
        <f t="shared" si="0"/>
        <v>350</v>
      </c>
      <c r="M5" s="4">
        <v>3</v>
      </c>
      <c r="N5" s="36">
        <v>400</v>
      </c>
      <c r="O5" s="4">
        <f t="shared" ref="O5:O9" si="3">N4</f>
        <v>450</v>
      </c>
      <c r="P5" s="4">
        <f t="shared" ref="P5:P9" si="4">ABS(O5-N5)</f>
        <v>50</v>
      </c>
      <c r="R5" s="4">
        <v>3</v>
      </c>
      <c r="S5" s="36">
        <v>400</v>
      </c>
      <c r="T5" s="4">
        <f>AVERAGE(S3:S4)</f>
        <v>405</v>
      </c>
      <c r="U5" s="4">
        <f>ABS(S5-T5)</f>
        <v>5</v>
      </c>
      <c r="AA5" s="4">
        <v>4</v>
      </c>
    </row>
    <row r="6" spans="1:27" ht="19.5" thickBot="1" x14ac:dyDescent="0.3">
      <c r="A6" s="4">
        <v>4</v>
      </c>
      <c r="B6" s="4">
        <v>580</v>
      </c>
      <c r="C6" s="4">
        <f t="shared" si="1"/>
        <v>600</v>
      </c>
      <c r="D6" s="4">
        <f t="shared" si="2"/>
        <v>20</v>
      </c>
      <c r="G6" s="28"/>
      <c r="H6" s="28"/>
      <c r="I6" s="28"/>
      <c r="J6" s="28"/>
      <c r="K6" s="28"/>
      <c r="L6" s="28">
        <f t="shared" si="0"/>
        <v>330</v>
      </c>
      <c r="M6" s="4">
        <v>4</v>
      </c>
      <c r="N6" s="36">
        <v>380</v>
      </c>
      <c r="O6" s="4">
        <f t="shared" si="3"/>
        <v>400</v>
      </c>
      <c r="P6" s="4">
        <f t="shared" si="4"/>
        <v>20</v>
      </c>
      <c r="R6" s="4">
        <v>4</v>
      </c>
      <c r="S6" s="36">
        <v>380</v>
      </c>
      <c r="T6" s="4">
        <f t="shared" ref="T6:T13" si="5">AVERAGE(S4:S5)</f>
        <v>425</v>
      </c>
      <c r="U6" s="4">
        <f t="shared" ref="U6:U12" si="6">ABS(S6-T6)</f>
        <v>45</v>
      </c>
      <c r="AA6" s="4">
        <v>5</v>
      </c>
    </row>
    <row r="7" spans="1:27" ht="19.5" thickBot="1" x14ac:dyDescent="0.3">
      <c r="A7" s="4">
        <v>5</v>
      </c>
      <c r="B7" s="4">
        <v>690</v>
      </c>
      <c r="C7" s="4">
        <f t="shared" si="1"/>
        <v>580</v>
      </c>
      <c r="D7" s="4">
        <f t="shared" si="2"/>
        <v>110</v>
      </c>
      <c r="G7" s="28"/>
      <c r="H7" s="28"/>
      <c r="I7" s="28"/>
      <c r="J7" s="28"/>
      <c r="K7" s="28"/>
      <c r="L7" s="28">
        <f t="shared" si="0"/>
        <v>420</v>
      </c>
      <c r="M7" s="4">
        <v>5</v>
      </c>
      <c r="N7" s="36">
        <v>470</v>
      </c>
      <c r="O7" s="4">
        <f t="shared" si="3"/>
        <v>380</v>
      </c>
      <c r="P7" s="4">
        <f t="shared" si="4"/>
        <v>90</v>
      </c>
      <c r="R7" s="4">
        <v>5</v>
      </c>
      <c r="S7" s="36">
        <v>470</v>
      </c>
      <c r="T7" s="4">
        <f t="shared" si="5"/>
        <v>390</v>
      </c>
      <c r="U7" s="4">
        <f t="shared" si="6"/>
        <v>80</v>
      </c>
      <c r="AA7" s="4">
        <v>6</v>
      </c>
    </row>
    <row r="8" spans="1:27" ht="19.5" thickBot="1" x14ac:dyDescent="0.3">
      <c r="A8" s="4">
        <v>6</v>
      </c>
      <c r="B8" s="4">
        <v>610</v>
      </c>
      <c r="C8" s="4">
        <f t="shared" si="1"/>
        <v>690</v>
      </c>
      <c r="D8" s="4">
        <f t="shared" si="2"/>
        <v>80</v>
      </c>
      <c r="G8" s="28"/>
      <c r="H8" s="28"/>
      <c r="I8" s="28"/>
      <c r="J8" s="28"/>
      <c r="K8" s="28"/>
      <c r="L8" s="28">
        <f t="shared" si="0"/>
        <v>360</v>
      </c>
      <c r="M8" s="4">
        <v>6</v>
      </c>
      <c r="N8" s="36">
        <v>410</v>
      </c>
      <c r="O8" s="4">
        <f t="shared" si="3"/>
        <v>470</v>
      </c>
      <c r="P8" s="4">
        <f t="shared" si="4"/>
        <v>60</v>
      </c>
      <c r="R8" s="4">
        <v>6</v>
      </c>
      <c r="S8" s="36">
        <v>410</v>
      </c>
      <c r="T8" s="4">
        <f t="shared" si="5"/>
        <v>425</v>
      </c>
      <c r="U8" s="4">
        <f t="shared" si="6"/>
        <v>15</v>
      </c>
      <c r="AA8" s="4">
        <v>7</v>
      </c>
    </row>
    <row r="9" spans="1:27" ht="19.5" thickBot="1" x14ac:dyDescent="0.3">
      <c r="A9" s="4">
        <v>7</v>
      </c>
      <c r="B9" s="4">
        <v>640</v>
      </c>
      <c r="C9" s="4">
        <f t="shared" si="1"/>
        <v>610</v>
      </c>
      <c r="D9" s="4">
        <f t="shared" si="2"/>
        <v>30</v>
      </c>
      <c r="G9" s="28"/>
      <c r="H9" s="28"/>
      <c r="I9" s="28"/>
      <c r="J9" s="28"/>
      <c r="K9" s="28"/>
      <c r="L9" s="28">
        <f t="shared" si="0"/>
        <v>390</v>
      </c>
      <c r="M9" s="4">
        <v>7</v>
      </c>
      <c r="N9" s="36">
        <v>440</v>
      </c>
      <c r="O9" s="4">
        <f t="shared" si="3"/>
        <v>410</v>
      </c>
      <c r="P9" s="4">
        <f t="shared" si="4"/>
        <v>30</v>
      </c>
      <c r="R9" s="4">
        <v>7</v>
      </c>
      <c r="S9" s="36">
        <v>440</v>
      </c>
      <c r="T9" s="4">
        <f t="shared" si="5"/>
        <v>440</v>
      </c>
      <c r="U9" s="4">
        <f t="shared" si="6"/>
        <v>0</v>
      </c>
      <c r="AA9" s="4">
        <v>8</v>
      </c>
    </row>
    <row r="10" spans="1:27" ht="19.5" thickBot="1" x14ac:dyDescent="0.3">
      <c r="A10" s="4">
        <v>8</v>
      </c>
      <c r="C10" s="25">
        <f t="shared" si="1"/>
        <v>640</v>
      </c>
      <c r="D10" s="25">
        <f>AVERAGE(D4:D9)</f>
        <v>63.333333333333336</v>
      </c>
      <c r="G10" s="28"/>
      <c r="H10" s="28"/>
      <c r="I10" s="28"/>
      <c r="J10" s="28"/>
      <c r="K10" s="28"/>
      <c r="L10" s="28">
        <f t="shared" si="0"/>
        <v>430</v>
      </c>
      <c r="M10" s="4">
        <v>8</v>
      </c>
      <c r="N10" s="36">
        <v>480</v>
      </c>
      <c r="O10" s="4">
        <f t="shared" ref="O10:O13" si="7">N9</f>
        <v>440</v>
      </c>
      <c r="P10" s="4">
        <f t="shared" ref="P10:P12" si="8">ABS(O10-N10)</f>
        <v>40</v>
      </c>
      <c r="R10" s="4">
        <v>8</v>
      </c>
      <c r="S10" s="36">
        <v>480</v>
      </c>
      <c r="T10" s="4">
        <f t="shared" si="5"/>
        <v>425</v>
      </c>
      <c r="U10" s="4">
        <f t="shared" si="6"/>
        <v>55</v>
      </c>
      <c r="AA10" s="4">
        <v>9</v>
      </c>
    </row>
    <row r="11" spans="1:27" ht="19.5" thickBot="1" x14ac:dyDescent="0.3">
      <c r="B11" s="4" t="s">
        <v>14</v>
      </c>
      <c r="G11" s="28"/>
      <c r="L11" s="28">
        <f t="shared" si="0"/>
        <v>470</v>
      </c>
      <c r="M11" s="4">
        <v>9</v>
      </c>
      <c r="N11" s="36">
        <v>520</v>
      </c>
      <c r="O11" s="4">
        <f t="shared" si="7"/>
        <v>480</v>
      </c>
      <c r="P11" s="4">
        <f t="shared" si="8"/>
        <v>40</v>
      </c>
      <c r="R11" s="4">
        <v>9</v>
      </c>
      <c r="S11" s="36">
        <v>520</v>
      </c>
      <c r="T11" s="4">
        <f t="shared" si="5"/>
        <v>460</v>
      </c>
      <c r="U11" s="4">
        <f t="shared" si="6"/>
        <v>60</v>
      </c>
      <c r="AA11" s="4">
        <v>10</v>
      </c>
    </row>
    <row r="12" spans="1:27" ht="19.5" thickBot="1" x14ac:dyDescent="0.3">
      <c r="A12" s="4">
        <v>1</v>
      </c>
      <c r="B12" s="4">
        <v>560</v>
      </c>
      <c r="G12" s="28"/>
      <c r="L12" s="28">
        <f t="shared" si="0"/>
        <v>440</v>
      </c>
      <c r="M12" s="4">
        <v>10</v>
      </c>
      <c r="N12" s="36">
        <v>490</v>
      </c>
      <c r="O12" s="4">
        <f t="shared" si="7"/>
        <v>520</v>
      </c>
      <c r="P12" s="4">
        <f t="shared" si="8"/>
        <v>30</v>
      </c>
      <c r="R12" s="4">
        <v>10</v>
      </c>
      <c r="S12" s="36">
        <v>490</v>
      </c>
      <c r="T12" s="4">
        <f t="shared" si="5"/>
        <v>500</v>
      </c>
      <c r="U12" s="4">
        <f t="shared" si="6"/>
        <v>10</v>
      </c>
      <c r="AA12" s="4">
        <v>11</v>
      </c>
    </row>
    <row r="13" spans="1:27" x14ac:dyDescent="0.25">
      <c r="A13" s="4">
        <v>2</v>
      </c>
      <c r="B13" s="4">
        <v>650</v>
      </c>
      <c r="G13" s="28"/>
      <c r="M13" s="4">
        <v>11</v>
      </c>
      <c r="O13" s="25">
        <f t="shared" si="7"/>
        <v>490</v>
      </c>
      <c r="P13" s="25">
        <f>AVERAGE(P4:P12)</f>
        <v>50</v>
      </c>
      <c r="R13" s="4">
        <v>11</v>
      </c>
      <c r="T13" s="25">
        <f t="shared" si="5"/>
        <v>505</v>
      </c>
      <c r="U13" s="25">
        <f>AVERAGE(U5:U12)</f>
        <v>33.75</v>
      </c>
      <c r="AA13" s="4">
        <v>12</v>
      </c>
    </row>
    <row r="14" spans="1:27" x14ac:dyDescent="0.25">
      <c r="A14" s="4">
        <v>3</v>
      </c>
      <c r="B14" s="4">
        <v>600</v>
      </c>
      <c r="C14" s="4">
        <f>AVERAGE(B12:B13)</f>
        <v>605</v>
      </c>
      <c r="D14" s="4">
        <f>ABS(C14-B14)</f>
        <v>5</v>
      </c>
      <c r="G14" s="28"/>
      <c r="AA14" s="4">
        <v>13</v>
      </c>
    </row>
    <row r="15" spans="1:27" x14ac:dyDescent="0.25">
      <c r="A15" s="4">
        <v>4</v>
      </c>
      <c r="B15" s="4">
        <v>580</v>
      </c>
      <c r="C15" s="4">
        <f t="shared" ref="C15:C19" si="9">AVERAGE(B13:B14)</f>
        <v>625</v>
      </c>
      <c r="D15" s="4">
        <f t="shared" ref="D15:D18" si="10">ABS(C15-B15)</f>
        <v>45</v>
      </c>
      <c r="G15" s="28"/>
      <c r="AA15" s="4">
        <v>14</v>
      </c>
    </row>
    <row r="16" spans="1:27" ht="15.75" thickBot="1" x14ac:dyDescent="0.3">
      <c r="A16" s="4">
        <v>5</v>
      </c>
      <c r="B16" s="4">
        <v>690</v>
      </c>
      <c r="C16" s="4">
        <f t="shared" si="9"/>
        <v>590</v>
      </c>
      <c r="D16" s="4">
        <f t="shared" si="10"/>
        <v>100</v>
      </c>
      <c r="G16" s="28"/>
      <c r="N16" s="4" t="s">
        <v>19</v>
      </c>
      <c r="AA16" s="4">
        <v>15</v>
      </c>
    </row>
    <row r="17" spans="1:27" ht="19.5" thickBot="1" x14ac:dyDescent="0.3">
      <c r="A17" s="4">
        <v>6</v>
      </c>
      <c r="B17" s="4">
        <v>610</v>
      </c>
      <c r="C17" s="4">
        <f t="shared" si="9"/>
        <v>635</v>
      </c>
      <c r="D17" s="4">
        <f t="shared" si="10"/>
        <v>25</v>
      </c>
      <c r="G17" s="28"/>
      <c r="M17" s="4">
        <v>1</v>
      </c>
      <c r="N17" s="35">
        <v>360</v>
      </c>
      <c r="AA17" s="4">
        <v>16</v>
      </c>
    </row>
    <row r="18" spans="1:27" ht="19.5" thickBot="1" x14ac:dyDescent="0.3">
      <c r="A18" s="4">
        <v>7</v>
      </c>
      <c r="B18" s="4">
        <v>640</v>
      </c>
      <c r="C18" s="4">
        <f t="shared" si="9"/>
        <v>650</v>
      </c>
      <c r="D18" s="4">
        <f t="shared" si="10"/>
        <v>10</v>
      </c>
      <c r="G18" s="28"/>
      <c r="M18" s="4">
        <v>2</v>
      </c>
      <c r="N18" s="36">
        <v>450</v>
      </c>
      <c r="O18" s="4">
        <f>N17</f>
        <v>360</v>
      </c>
      <c r="P18" s="4">
        <f>ABS(O18-N18)</f>
        <v>90</v>
      </c>
      <c r="AA18" s="4">
        <v>17</v>
      </c>
    </row>
    <row r="19" spans="1:27" ht="19.5" thickBot="1" x14ac:dyDescent="0.3">
      <c r="A19" s="4">
        <v>8</v>
      </c>
      <c r="C19" s="25">
        <f t="shared" si="9"/>
        <v>625</v>
      </c>
      <c r="D19" s="25">
        <f>AVERAGE(D14:D18)</f>
        <v>37</v>
      </c>
      <c r="G19" s="28"/>
      <c r="M19" s="4">
        <v>3</v>
      </c>
      <c r="N19" s="36">
        <v>400</v>
      </c>
      <c r="O19" s="4">
        <f>AVERAGE(N18:O18)</f>
        <v>405</v>
      </c>
      <c r="P19" s="4">
        <f t="shared" ref="P19:P26" si="11">ABS(O19-N19)</f>
        <v>5</v>
      </c>
      <c r="AA19" s="4">
        <v>18</v>
      </c>
    </row>
    <row r="20" spans="1:27" ht="19.5" thickBot="1" x14ac:dyDescent="0.3">
      <c r="B20" s="4" t="s">
        <v>11</v>
      </c>
      <c r="G20" s="28"/>
      <c r="M20" s="4">
        <v>4</v>
      </c>
      <c r="N20" s="36">
        <v>380</v>
      </c>
      <c r="O20" s="4">
        <f t="shared" ref="O20:O27" si="12">AVERAGE(N19:O19)</f>
        <v>402.5</v>
      </c>
      <c r="P20" s="4">
        <f t="shared" si="11"/>
        <v>22.5</v>
      </c>
      <c r="AA20" s="4">
        <v>19</v>
      </c>
    </row>
    <row r="21" spans="1:27" ht="19.5" thickBot="1" x14ac:dyDescent="0.3">
      <c r="A21" s="4">
        <v>1</v>
      </c>
      <c r="B21" s="4">
        <v>560</v>
      </c>
      <c r="G21" s="28"/>
      <c r="M21" s="4">
        <v>5</v>
      </c>
      <c r="N21" s="36">
        <v>470</v>
      </c>
      <c r="O21" s="4">
        <f t="shared" si="12"/>
        <v>391.25</v>
      </c>
      <c r="P21" s="4">
        <f t="shared" si="11"/>
        <v>78.75</v>
      </c>
      <c r="AA21" s="4">
        <v>20</v>
      </c>
    </row>
    <row r="22" spans="1:27" ht="19.5" thickBot="1" x14ac:dyDescent="0.3">
      <c r="A22" s="4">
        <v>2</v>
      </c>
      <c r="B22" s="4">
        <v>650</v>
      </c>
      <c r="C22" s="4">
        <f>B21</f>
        <v>560</v>
      </c>
      <c r="D22" s="4">
        <f>ABS(C22-B22)</f>
        <v>90</v>
      </c>
      <c r="G22" s="28"/>
      <c r="M22" s="4">
        <v>6</v>
      </c>
      <c r="N22" s="36">
        <v>410</v>
      </c>
      <c r="O22" s="4">
        <f t="shared" si="12"/>
        <v>430.625</v>
      </c>
      <c r="P22" s="4">
        <f t="shared" si="11"/>
        <v>20.625</v>
      </c>
      <c r="AA22" s="4">
        <v>21</v>
      </c>
    </row>
    <row r="23" spans="1:27" ht="19.5" thickBot="1" x14ac:dyDescent="0.3">
      <c r="A23" s="4">
        <v>3</v>
      </c>
      <c r="B23" s="4">
        <v>600</v>
      </c>
      <c r="C23" s="4">
        <f>AVERAGE(B22:C22)</f>
        <v>605</v>
      </c>
      <c r="D23" s="4">
        <f t="shared" ref="D23:D27" si="13">ABS(C23-B23)</f>
        <v>5</v>
      </c>
      <c r="G23" s="28"/>
      <c r="M23" s="4">
        <v>7</v>
      </c>
      <c r="N23" s="36">
        <v>440</v>
      </c>
      <c r="O23" s="4">
        <f t="shared" si="12"/>
        <v>420.3125</v>
      </c>
      <c r="P23" s="4">
        <f t="shared" si="11"/>
        <v>19.6875</v>
      </c>
      <c r="AA23" s="4">
        <v>22</v>
      </c>
    </row>
    <row r="24" spans="1:27" ht="19.5" thickBot="1" x14ac:dyDescent="0.3">
      <c r="A24" s="4">
        <v>4</v>
      </c>
      <c r="B24" s="4">
        <v>580</v>
      </c>
      <c r="C24" s="4">
        <f t="shared" ref="C24:C28" si="14">AVERAGE(B23:C23)</f>
        <v>602.5</v>
      </c>
      <c r="D24" s="4">
        <f t="shared" si="13"/>
        <v>22.5</v>
      </c>
      <c r="G24" s="28"/>
      <c r="M24" s="4">
        <v>8</v>
      </c>
      <c r="N24" s="36">
        <v>480</v>
      </c>
      <c r="O24" s="4">
        <f t="shared" si="12"/>
        <v>430.15625</v>
      </c>
      <c r="P24" s="4">
        <f t="shared" si="11"/>
        <v>49.84375</v>
      </c>
      <c r="AA24" s="4">
        <v>23</v>
      </c>
    </row>
    <row r="25" spans="1:27" ht="19.5" thickBot="1" x14ac:dyDescent="0.3">
      <c r="A25" s="4">
        <v>5</v>
      </c>
      <c r="B25" s="4">
        <v>690</v>
      </c>
      <c r="C25" s="4">
        <f t="shared" si="14"/>
        <v>591.25</v>
      </c>
      <c r="D25" s="4">
        <f t="shared" si="13"/>
        <v>98.75</v>
      </c>
      <c r="G25" s="28"/>
      <c r="M25" s="4">
        <v>9</v>
      </c>
      <c r="N25" s="36">
        <v>520</v>
      </c>
      <c r="O25" s="4">
        <f t="shared" si="12"/>
        <v>455.078125</v>
      </c>
      <c r="P25" s="4">
        <f t="shared" si="11"/>
        <v>64.921875</v>
      </c>
      <c r="AA25" s="4">
        <v>24</v>
      </c>
    </row>
    <row r="26" spans="1:27" ht="19.5" thickBot="1" x14ac:dyDescent="0.3">
      <c r="A26" s="4">
        <v>6</v>
      </c>
      <c r="B26" s="4">
        <v>610</v>
      </c>
      <c r="C26" s="4">
        <f t="shared" si="14"/>
        <v>640.625</v>
      </c>
      <c r="D26" s="4">
        <f t="shared" si="13"/>
        <v>30.625</v>
      </c>
      <c r="G26" s="28"/>
      <c r="M26" s="4">
        <v>10</v>
      </c>
      <c r="N26" s="36">
        <v>490</v>
      </c>
      <c r="O26" s="4">
        <f t="shared" si="12"/>
        <v>487.5390625</v>
      </c>
      <c r="P26" s="4">
        <f t="shared" si="11"/>
        <v>2.4609375</v>
      </c>
      <c r="AA26" s="4">
        <v>25</v>
      </c>
    </row>
    <row r="27" spans="1:27" x14ac:dyDescent="0.25">
      <c r="A27" s="4">
        <v>7</v>
      </c>
      <c r="B27" s="4">
        <v>640</v>
      </c>
      <c r="C27" s="4">
        <f t="shared" si="14"/>
        <v>625.3125</v>
      </c>
      <c r="D27" s="4">
        <f t="shared" si="13"/>
        <v>14.6875</v>
      </c>
      <c r="G27" s="28"/>
      <c r="M27" s="4">
        <v>11</v>
      </c>
      <c r="O27" s="25">
        <f t="shared" si="12"/>
        <v>488.76953125</v>
      </c>
      <c r="P27" s="25">
        <f>AVERAGE(P18:P26)</f>
        <v>39.309895833333336</v>
      </c>
      <c r="AA27" s="4">
        <v>26</v>
      </c>
    </row>
    <row r="28" spans="1:27" x14ac:dyDescent="0.25">
      <c r="A28" s="4">
        <v>8</v>
      </c>
      <c r="C28" s="25">
        <f t="shared" si="14"/>
        <v>632.65625</v>
      </c>
      <c r="D28" s="25">
        <f>AVERAGE(D22:D27)</f>
        <v>43.59375</v>
      </c>
      <c r="G28" s="28"/>
      <c r="AA28" s="4">
        <v>27</v>
      </c>
    </row>
    <row r="29" spans="1:27" ht="15.75" thickBot="1" x14ac:dyDescent="0.3">
      <c r="B29" s="4" t="s">
        <v>1</v>
      </c>
      <c r="G29" s="28"/>
      <c r="M29" s="4" t="s">
        <v>1</v>
      </c>
      <c r="Z29" s="4">
        <v>23</v>
      </c>
      <c r="AA29" s="4">
        <v>28</v>
      </c>
    </row>
    <row r="30" spans="1:27" ht="19.5" thickBot="1" x14ac:dyDescent="0.3">
      <c r="A30" s="4">
        <v>1</v>
      </c>
      <c r="B30" s="4">
        <v>560</v>
      </c>
      <c r="C30" s="4">
        <f t="shared" ref="C30:C37" si="15">_xlfn.FORECAST.LINEAR(A30,$B$30:$B$36,$A$30:$A$36)</f>
        <v>591.78571428571433</v>
      </c>
      <c r="D30" s="4">
        <f>ABS(C30-B30)</f>
        <v>31.785714285714334</v>
      </c>
      <c r="F30" s="14">
        <f>SLOPE(B30:B36,A30:A36)</f>
        <v>8.9285714285714288</v>
      </c>
      <c r="G30" s="28" t="s">
        <v>15</v>
      </c>
      <c r="M30" s="4">
        <v>1</v>
      </c>
      <c r="N30" s="35">
        <v>360</v>
      </c>
      <c r="O30" s="14">
        <f>FORECAST(M30,$N$30:$N$39,$M$30:$M$39)</f>
        <v>380.5454545454545</v>
      </c>
      <c r="P30" s="4">
        <f>ABS(N30-O30)</f>
        <v>20.545454545454504</v>
      </c>
      <c r="AA30" s="4">
        <v>29</v>
      </c>
    </row>
    <row r="31" spans="1:27" ht="19.5" thickBot="1" x14ac:dyDescent="0.3">
      <c r="A31" s="4">
        <v>2</v>
      </c>
      <c r="B31" s="4">
        <v>650</v>
      </c>
      <c r="C31" s="4">
        <f t="shared" si="15"/>
        <v>600.71428571428578</v>
      </c>
      <c r="D31" s="4">
        <f t="shared" ref="D31:D36" si="16">ABS(C31-B31)</f>
        <v>49.285714285714221</v>
      </c>
      <c r="F31" s="14">
        <f>CORREL(B30:B36,A30:A36)</f>
        <v>0.43335952830096031</v>
      </c>
      <c r="G31" s="28" t="s">
        <v>16</v>
      </c>
      <c r="M31" s="4">
        <v>2</v>
      </c>
      <c r="N31" s="36">
        <v>450</v>
      </c>
      <c r="O31" s="14">
        <f t="shared" ref="O31:O40" si="17">FORECAST(M31,$N$30:$N$39,$M$30:$M$39)</f>
        <v>393.75757575757575</v>
      </c>
      <c r="P31" s="4">
        <f t="shared" ref="P31:P39" si="18">ABS(N31-O31)</f>
        <v>56.242424242424249</v>
      </c>
      <c r="AA31" s="4">
        <v>30</v>
      </c>
    </row>
    <row r="32" spans="1:27" ht="19.5" thickBot="1" x14ac:dyDescent="0.3">
      <c r="A32" s="4">
        <v>3</v>
      </c>
      <c r="B32" s="4">
        <v>600</v>
      </c>
      <c r="C32" s="4">
        <f t="shared" si="15"/>
        <v>609.64285714285722</v>
      </c>
      <c r="D32" s="4">
        <f t="shared" si="16"/>
        <v>9.6428571428572241</v>
      </c>
      <c r="G32" s="28"/>
      <c r="M32" s="4">
        <v>3</v>
      </c>
      <c r="N32" s="36">
        <v>400</v>
      </c>
      <c r="O32" s="14">
        <f t="shared" si="17"/>
        <v>406.96969696969694</v>
      </c>
      <c r="P32" s="4">
        <f t="shared" si="18"/>
        <v>6.9696969696969404</v>
      </c>
      <c r="AA32" s="4">
        <v>31</v>
      </c>
    </row>
    <row r="33" spans="1:32" ht="19.5" thickBot="1" x14ac:dyDescent="0.3">
      <c r="A33" s="4">
        <v>4</v>
      </c>
      <c r="B33" s="4">
        <v>580</v>
      </c>
      <c r="C33" s="4">
        <f t="shared" si="15"/>
        <v>618.57142857142856</v>
      </c>
      <c r="D33" s="4">
        <f t="shared" si="16"/>
        <v>38.571428571428555</v>
      </c>
      <c r="G33" s="28"/>
      <c r="M33" s="4">
        <v>4</v>
      </c>
      <c r="N33" s="36">
        <v>380</v>
      </c>
      <c r="O33" s="14">
        <f t="shared" si="17"/>
        <v>420.18181818181819</v>
      </c>
      <c r="P33" s="4">
        <f t="shared" si="18"/>
        <v>40.181818181818187</v>
      </c>
      <c r="R33" s="34" t="s">
        <v>26</v>
      </c>
      <c r="AA33" s="4">
        <v>32</v>
      </c>
    </row>
    <row r="34" spans="1:32" ht="19.5" thickBot="1" x14ac:dyDescent="0.3">
      <c r="A34" s="4">
        <v>5</v>
      </c>
      <c r="B34" s="4">
        <v>690</v>
      </c>
      <c r="C34" s="4">
        <f t="shared" si="15"/>
        <v>627.5</v>
      </c>
      <c r="D34" s="4">
        <f t="shared" si="16"/>
        <v>62.5</v>
      </c>
      <c r="G34" s="28"/>
      <c r="M34" s="4">
        <v>5</v>
      </c>
      <c r="N34" s="36">
        <v>470</v>
      </c>
      <c r="O34" s="14">
        <f t="shared" si="17"/>
        <v>433.39393939393938</v>
      </c>
      <c r="P34" s="4">
        <f t="shared" si="18"/>
        <v>36.606060606060623</v>
      </c>
      <c r="AA34" s="4">
        <v>33</v>
      </c>
    </row>
    <row r="35" spans="1:32" ht="19.5" thickBot="1" x14ac:dyDescent="0.3">
      <c r="A35" s="4">
        <v>6</v>
      </c>
      <c r="B35" s="4">
        <v>610</v>
      </c>
      <c r="C35" s="4">
        <f t="shared" si="15"/>
        <v>636.42857142857144</v>
      </c>
      <c r="D35" s="4">
        <f t="shared" si="16"/>
        <v>26.428571428571445</v>
      </c>
      <c r="G35" s="28"/>
      <c r="M35" s="4">
        <v>6</v>
      </c>
      <c r="N35" s="36">
        <v>410</v>
      </c>
      <c r="O35" s="14">
        <f t="shared" si="17"/>
        <v>446.60606060606062</v>
      </c>
      <c r="P35" s="4">
        <f t="shared" si="18"/>
        <v>36.606060606060623</v>
      </c>
      <c r="Q35" s="34">
        <f>_xlfn.FORECAST.LINEAR(M35,N30:N34,M30:M34)</f>
        <v>457</v>
      </c>
      <c r="R35" s="34">
        <f>ABS(Q35-N35)</f>
        <v>47</v>
      </c>
      <c r="AA35" s="4">
        <v>34</v>
      </c>
    </row>
    <row r="36" spans="1:32" ht="19.5" thickBot="1" x14ac:dyDescent="0.3">
      <c r="A36" s="4">
        <v>7</v>
      </c>
      <c r="B36" s="4">
        <v>640</v>
      </c>
      <c r="C36" s="4">
        <f t="shared" si="15"/>
        <v>645.35714285714289</v>
      </c>
      <c r="D36" s="4">
        <f t="shared" si="16"/>
        <v>5.3571428571428896</v>
      </c>
      <c r="G36" s="28"/>
      <c r="M36" s="4">
        <v>7</v>
      </c>
      <c r="N36" s="36">
        <v>440</v>
      </c>
      <c r="O36" s="14">
        <f t="shared" si="17"/>
        <v>459.81818181818181</v>
      </c>
      <c r="P36" s="4">
        <f t="shared" si="18"/>
        <v>19.818181818181813</v>
      </c>
      <c r="Q36" s="34">
        <f t="shared" ref="Q36:Q38" si="19">_xlfn.FORECAST.LINEAR(M36,N31:N35,M31:M35)</f>
        <v>419</v>
      </c>
      <c r="R36" s="34">
        <f t="shared" ref="R36:R39" si="20">ABS(Q36-N36)</f>
        <v>21</v>
      </c>
      <c r="AA36" s="4">
        <v>35</v>
      </c>
      <c r="AC36" s="34" t="s">
        <v>27</v>
      </c>
    </row>
    <row r="37" spans="1:32" ht="19.5" thickBot="1" x14ac:dyDescent="0.3">
      <c r="A37" s="4">
        <v>8</v>
      </c>
      <c r="C37" s="25">
        <f t="shared" si="15"/>
        <v>654.28571428571433</v>
      </c>
      <c r="D37" s="25">
        <f>AVERAGE(D30:D36)</f>
        <v>31.938775510204096</v>
      </c>
      <c r="G37" s="28"/>
      <c r="M37" s="4">
        <v>8</v>
      </c>
      <c r="N37" s="36">
        <v>480</v>
      </c>
      <c r="O37" s="14">
        <f t="shared" si="17"/>
        <v>473.030303030303</v>
      </c>
      <c r="P37" s="4">
        <f t="shared" si="18"/>
        <v>6.9696969696969973</v>
      </c>
      <c r="Q37" s="34">
        <f t="shared" si="19"/>
        <v>453</v>
      </c>
      <c r="R37" s="34">
        <f t="shared" si="20"/>
        <v>27</v>
      </c>
      <c r="AA37" s="4">
        <v>36</v>
      </c>
    </row>
    <row r="38" spans="1:32" ht="19.5" thickBot="1" x14ac:dyDescent="0.3">
      <c r="A38" s="28"/>
      <c r="B38" s="28"/>
      <c r="C38" s="28"/>
      <c r="D38" s="28"/>
      <c r="E38" s="28"/>
      <c r="F38" s="28"/>
      <c r="G38" s="28"/>
      <c r="M38" s="4">
        <v>9</v>
      </c>
      <c r="N38" s="36">
        <v>520</v>
      </c>
      <c r="O38" s="14">
        <f t="shared" si="17"/>
        <v>486.24242424242425</v>
      </c>
      <c r="P38" s="4">
        <f t="shared" si="18"/>
        <v>33.757575757575751</v>
      </c>
      <c r="Q38" s="34">
        <f t="shared" si="19"/>
        <v>487</v>
      </c>
      <c r="R38" s="34">
        <f t="shared" si="20"/>
        <v>33</v>
      </c>
      <c r="AA38" s="4">
        <v>37</v>
      </c>
    </row>
    <row r="39" spans="1:32" ht="19.5" thickBot="1" x14ac:dyDescent="0.3">
      <c r="A39" s="28"/>
      <c r="B39" s="28"/>
      <c r="C39" s="28"/>
      <c r="D39" s="28"/>
      <c r="E39" s="28"/>
      <c r="F39" s="28"/>
      <c r="G39" s="28"/>
      <c r="M39" s="4">
        <v>10</v>
      </c>
      <c r="N39" s="36">
        <v>490</v>
      </c>
      <c r="O39" s="14">
        <f t="shared" si="17"/>
        <v>499.45454545454544</v>
      </c>
      <c r="P39" s="4">
        <f t="shared" si="18"/>
        <v>9.454545454545439</v>
      </c>
      <c r="Q39" s="34">
        <f>_xlfn.FORECAST.LINEAR(M39,N34:N38,M34:M38)</f>
        <v>515</v>
      </c>
      <c r="R39" s="34">
        <f t="shared" si="20"/>
        <v>25</v>
      </c>
      <c r="AA39" s="4">
        <v>38</v>
      </c>
    </row>
    <row r="40" spans="1:32" x14ac:dyDescent="0.25">
      <c r="B40" s="4" t="s">
        <v>18</v>
      </c>
      <c r="M40" s="4">
        <v>11</v>
      </c>
      <c r="O40" s="25">
        <f t="shared" si="17"/>
        <v>512.66666666666663</v>
      </c>
      <c r="P40" s="25">
        <f>AVERAGE(P30:P39)</f>
        <v>26.715151515151511</v>
      </c>
      <c r="Q40" s="34">
        <f>_xlfn.FORECAST.LINEAR(M40,N35:N39,M35:M39)</f>
        <v>540</v>
      </c>
      <c r="R40" s="34">
        <f>AVERAGE(R35:R39)</f>
        <v>30.6</v>
      </c>
      <c r="AA40" s="4">
        <v>39</v>
      </c>
      <c r="AB40" s="4">
        <f>IF(AA40&lt;100,-9*AA40,IF(AA40&lt;200,-8.5*AA40,-8*AA40))</f>
        <v>-351</v>
      </c>
      <c r="AC40" s="4">
        <f>IF(AA40&lt;50, AA40*$Z$29,50*$Z$29)</f>
        <v>897</v>
      </c>
      <c r="AD40" s="4">
        <f>IF(AA40&lt;150,AA40*$Z$29,150*$Z$29)</f>
        <v>897</v>
      </c>
      <c r="AE40" s="4">
        <f>IF(AA40&lt;250,AA40*$Z$29,250*$Z$29)</f>
        <v>897</v>
      </c>
      <c r="AF40" s="4">
        <f>AB40+4/9*AC40+3/9*AD40+2/9*AE40</f>
        <v>546</v>
      </c>
    </row>
    <row r="41" spans="1:32" x14ac:dyDescent="0.25">
      <c r="AA41" s="4">
        <v>40</v>
      </c>
      <c r="AB41" s="4">
        <f t="shared" ref="AB41:AB50" si="21">IF(AA41&lt;100,-9*AA41,IF(AA41&lt;200,-8.5*AA41,-8*AA41))</f>
        <v>-360</v>
      </c>
      <c r="AC41" s="4">
        <f t="shared" ref="AC41:AC104" si="22">IF(AA41&lt;50, AA41*$Z$29,50*$Z$29)</f>
        <v>920</v>
      </c>
      <c r="AD41" s="4">
        <f t="shared" ref="AD41:AD104" si="23">IF(AA41&lt;150,AA41*$Z$29,150*$Z$29)</f>
        <v>920</v>
      </c>
      <c r="AE41" s="4">
        <f t="shared" ref="AE41:AE104" si="24">IF(AA41&lt;250,AA41*$Z$29,250*$Z$29)</f>
        <v>920</v>
      </c>
      <c r="AF41" s="4">
        <f t="shared" ref="AF41:AF104" si="25">AB41+4/9*AC41+3/9*AD41+2/9*AE41</f>
        <v>559.99999999999989</v>
      </c>
    </row>
    <row r="42" spans="1:32" x14ac:dyDescent="0.25">
      <c r="A42" s="15"/>
      <c r="B42" s="15">
        <v>25</v>
      </c>
      <c r="C42" s="16">
        <v>0</v>
      </c>
      <c r="D42" s="30"/>
      <c r="E42" s="15"/>
      <c r="AA42" s="4">
        <v>41</v>
      </c>
      <c r="AB42" s="4">
        <f t="shared" si="21"/>
        <v>-369</v>
      </c>
      <c r="AC42" s="4">
        <f t="shared" si="22"/>
        <v>943</v>
      </c>
      <c r="AD42" s="4">
        <f t="shared" si="23"/>
        <v>943</v>
      </c>
      <c r="AE42" s="4">
        <f t="shared" si="24"/>
        <v>943</v>
      </c>
      <c r="AF42" s="4">
        <f t="shared" si="25"/>
        <v>574</v>
      </c>
    </row>
    <row r="43" spans="1:32" x14ac:dyDescent="0.25">
      <c r="A43" s="15"/>
      <c r="B43" s="17"/>
      <c r="C43" s="17">
        <f>4/9</f>
        <v>0.44444444444444442</v>
      </c>
      <c r="D43" s="15">
        <f>3/9</f>
        <v>0.33333333333333331</v>
      </c>
      <c r="E43" s="15">
        <f>2/9</f>
        <v>0.22222222222222221</v>
      </c>
      <c r="F43" s="4">
        <f>SUM(C43:E43)</f>
        <v>0.99999999999999989</v>
      </c>
      <c r="N43" s="13"/>
      <c r="O43" s="13"/>
      <c r="P43" s="13"/>
      <c r="Q43" s="13"/>
      <c r="R43" s="13"/>
      <c r="S43" s="13"/>
      <c r="AA43" s="4">
        <v>42</v>
      </c>
      <c r="AB43" s="4">
        <f t="shared" si="21"/>
        <v>-378</v>
      </c>
      <c r="AC43" s="4">
        <f t="shared" si="22"/>
        <v>966</v>
      </c>
      <c r="AD43" s="4">
        <f t="shared" si="23"/>
        <v>966</v>
      </c>
      <c r="AE43" s="4">
        <f t="shared" si="24"/>
        <v>966</v>
      </c>
      <c r="AF43" s="4">
        <f t="shared" si="25"/>
        <v>588</v>
      </c>
    </row>
    <row r="44" spans="1:32" x14ac:dyDescent="0.25">
      <c r="A44" s="15"/>
      <c r="B44" s="15"/>
      <c r="C44" s="15">
        <v>50</v>
      </c>
      <c r="D44" s="15">
        <v>150</v>
      </c>
      <c r="E44" s="15">
        <v>250</v>
      </c>
      <c r="N44" s="13"/>
      <c r="O44" s="13"/>
      <c r="P44" s="13"/>
      <c r="Q44" s="13"/>
      <c r="R44" s="13"/>
      <c r="S44" s="13"/>
      <c r="AA44" s="4">
        <v>43</v>
      </c>
      <c r="AB44" s="4">
        <f t="shared" si="21"/>
        <v>-387</v>
      </c>
      <c r="AC44" s="4">
        <f t="shared" si="22"/>
        <v>989</v>
      </c>
      <c r="AD44" s="4">
        <f t="shared" si="23"/>
        <v>989</v>
      </c>
      <c r="AE44" s="4">
        <f t="shared" si="24"/>
        <v>989</v>
      </c>
      <c r="AF44" s="4">
        <f t="shared" si="25"/>
        <v>602</v>
      </c>
    </row>
    <row r="45" spans="1:32" x14ac:dyDescent="0.25">
      <c r="A45" s="15">
        <v>700</v>
      </c>
      <c r="B45" s="15">
        <v>80</v>
      </c>
      <c r="C45" s="15">
        <f>-$A45+MIN($B45,C$44)*$B$42+MAX(0,$B45-C$44)*$C$42</f>
        <v>550</v>
      </c>
      <c r="D45" s="15">
        <f t="shared" ref="D45:E47" si="26">-$A45+MIN($B45,D$44)*$B$42+MAX(0,$B45-D$44)*$C$42</f>
        <v>1300</v>
      </c>
      <c r="E45" s="15">
        <f t="shared" si="26"/>
        <v>1300</v>
      </c>
      <c r="F45" s="4">
        <f>SUMPRODUCT(C45:E45,$C$43:$E$43)</f>
        <v>966.66666666666652</v>
      </c>
      <c r="N45" s="13"/>
      <c r="O45" s="13"/>
      <c r="P45" s="13"/>
      <c r="Q45" s="13"/>
      <c r="R45" s="13"/>
      <c r="S45" s="13"/>
      <c r="AA45" s="4">
        <v>44</v>
      </c>
      <c r="AB45" s="4">
        <f t="shared" si="21"/>
        <v>-396</v>
      </c>
      <c r="AC45" s="4">
        <f t="shared" si="22"/>
        <v>1012</v>
      </c>
      <c r="AD45" s="4">
        <f t="shared" si="23"/>
        <v>1012</v>
      </c>
      <c r="AE45" s="4">
        <f t="shared" si="24"/>
        <v>1012</v>
      </c>
      <c r="AF45" s="4">
        <f t="shared" si="25"/>
        <v>616</v>
      </c>
    </row>
    <row r="46" spans="1:32" x14ac:dyDescent="0.25">
      <c r="A46" s="15">
        <v>1350</v>
      </c>
      <c r="B46" s="15">
        <v>160</v>
      </c>
      <c r="C46" s="15">
        <f t="shared" ref="C46" si="27">-$A46+MIN($B46,C$44)*$B$42+MAX(0,$B46-C$44)*$C$42</f>
        <v>-100</v>
      </c>
      <c r="D46" s="15">
        <f t="shared" si="26"/>
        <v>2400</v>
      </c>
      <c r="E46" s="15">
        <f t="shared" si="26"/>
        <v>2650</v>
      </c>
      <c r="F46" s="4">
        <f>SUMPRODUCT(C46:E46,$C$43:$E$43)</f>
        <v>1344.4444444444443</v>
      </c>
      <c r="J46" s="4">
        <f>1400-5*170</f>
        <v>550</v>
      </c>
      <c r="N46" s="13"/>
      <c r="O46" s="13"/>
      <c r="P46" s="13"/>
      <c r="Q46" s="13"/>
      <c r="R46" s="13"/>
      <c r="S46" s="13"/>
      <c r="AA46" s="4">
        <v>45</v>
      </c>
      <c r="AB46" s="4">
        <f t="shared" si="21"/>
        <v>-405</v>
      </c>
      <c r="AC46" s="4">
        <f t="shared" si="22"/>
        <v>1035</v>
      </c>
      <c r="AD46" s="4">
        <f t="shared" si="23"/>
        <v>1035</v>
      </c>
      <c r="AE46" s="4">
        <f t="shared" si="24"/>
        <v>1035</v>
      </c>
      <c r="AF46" s="4">
        <f t="shared" si="25"/>
        <v>630</v>
      </c>
    </row>
    <row r="47" spans="1:32" x14ac:dyDescent="0.25">
      <c r="A47" s="15">
        <v>2000</v>
      </c>
      <c r="B47" s="15">
        <v>240</v>
      </c>
      <c r="C47" s="15">
        <f>-$A47+MIN($B47,C$44)*$B$42+MAX(0,$B47-C$44)*$C$42</f>
        <v>-750</v>
      </c>
      <c r="D47" s="15">
        <f t="shared" si="26"/>
        <v>1750</v>
      </c>
      <c r="E47" s="15">
        <f t="shared" si="26"/>
        <v>4000</v>
      </c>
      <c r="F47" s="4">
        <f>SUMPRODUCT(C47:E47,$C$43:$E$43)</f>
        <v>1138.8888888888887</v>
      </c>
      <c r="N47" s="13"/>
      <c r="O47" s="13"/>
      <c r="P47" s="13"/>
      <c r="Q47" s="13"/>
      <c r="R47" s="13"/>
      <c r="S47" s="13"/>
      <c r="AA47" s="4">
        <v>46</v>
      </c>
      <c r="AB47" s="4">
        <f t="shared" si="21"/>
        <v>-414</v>
      </c>
      <c r="AC47" s="4">
        <f t="shared" si="22"/>
        <v>1058</v>
      </c>
      <c r="AD47" s="4">
        <f t="shared" si="23"/>
        <v>1058</v>
      </c>
      <c r="AE47" s="4">
        <f t="shared" si="24"/>
        <v>1058</v>
      </c>
      <c r="AF47" s="4">
        <f t="shared" si="25"/>
        <v>643.99999999999989</v>
      </c>
    </row>
    <row r="48" spans="1:32" x14ac:dyDescent="0.25">
      <c r="C48" s="4">
        <f>MAX(C45:C47)</f>
        <v>550</v>
      </c>
      <c r="D48" s="4">
        <f>MAX(D45:D47)</f>
        <v>2400</v>
      </c>
      <c r="E48" s="4">
        <f>MAX(E45:E47)</f>
        <v>4000</v>
      </c>
      <c r="F48" s="4">
        <f>SUMPRODUCT(C48:E48,$C$43:$E$43)</f>
        <v>1933.333333333333</v>
      </c>
      <c r="G48" s="4">
        <f>F48-MAX(F45:F47)</f>
        <v>588.88888888888869</v>
      </c>
      <c r="N48" s="13"/>
      <c r="O48" s="13"/>
      <c r="P48" s="13"/>
      <c r="Q48" s="13"/>
      <c r="R48" s="13"/>
      <c r="S48" s="13"/>
      <c r="AA48" s="4">
        <v>47</v>
      </c>
      <c r="AB48" s="4">
        <f t="shared" si="21"/>
        <v>-423</v>
      </c>
      <c r="AC48" s="4">
        <f t="shared" si="22"/>
        <v>1081</v>
      </c>
      <c r="AD48" s="4">
        <f t="shared" si="23"/>
        <v>1081</v>
      </c>
      <c r="AE48" s="4">
        <f t="shared" si="24"/>
        <v>1081</v>
      </c>
      <c r="AF48" s="4">
        <f t="shared" si="25"/>
        <v>657.99999999999989</v>
      </c>
    </row>
    <row r="49" spans="2:32" x14ac:dyDescent="0.25">
      <c r="N49" s="13"/>
      <c r="O49" s="13"/>
      <c r="P49" s="13"/>
      <c r="Q49" s="13"/>
      <c r="R49" s="13"/>
      <c r="S49" s="13"/>
      <c r="AA49" s="4">
        <v>48</v>
      </c>
      <c r="AB49" s="4">
        <f t="shared" si="21"/>
        <v>-432</v>
      </c>
      <c r="AC49" s="4">
        <f t="shared" si="22"/>
        <v>1104</v>
      </c>
      <c r="AD49" s="4">
        <f t="shared" si="23"/>
        <v>1104</v>
      </c>
      <c r="AE49" s="4">
        <f t="shared" si="24"/>
        <v>1104</v>
      </c>
      <c r="AF49" s="4">
        <f t="shared" si="25"/>
        <v>672</v>
      </c>
    </row>
    <row r="50" spans="2:32" x14ac:dyDescent="0.25">
      <c r="N50" s="13"/>
      <c r="O50" s="13"/>
      <c r="P50" s="13"/>
      <c r="Q50" s="13"/>
      <c r="R50" s="13"/>
      <c r="S50" s="13"/>
      <c r="AA50" s="4">
        <v>49</v>
      </c>
      <c r="AB50" s="4">
        <f t="shared" si="21"/>
        <v>-441</v>
      </c>
      <c r="AC50" s="4">
        <f t="shared" si="22"/>
        <v>1127</v>
      </c>
      <c r="AD50" s="4">
        <f t="shared" si="23"/>
        <v>1127</v>
      </c>
      <c r="AE50" s="4">
        <f t="shared" si="24"/>
        <v>1127</v>
      </c>
      <c r="AF50" s="4">
        <f t="shared" si="25"/>
        <v>685.99999999999989</v>
      </c>
    </row>
    <row r="51" spans="2:32" ht="15.75" thickBot="1" x14ac:dyDescent="0.3">
      <c r="N51" s="13"/>
      <c r="O51" s="13"/>
      <c r="P51" s="13"/>
      <c r="Q51" s="13"/>
      <c r="R51" s="13"/>
      <c r="S51" s="13"/>
      <c r="AA51" s="4">
        <v>50</v>
      </c>
      <c r="AB51" s="4">
        <f t="shared" ref="AB51:AB59" si="28">IF(AA51&lt;100,-9*AA51,IF(AA51&lt;200,-8.5*AA51,-8*AA51))</f>
        <v>-450</v>
      </c>
      <c r="AC51" s="4">
        <f t="shared" si="22"/>
        <v>1150</v>
      </c>
      <c r="AD51" s="4">
        <f t="shared" si="23"/>
        <v>1150</v>
      </c>
      <c r="AE51" s="4">
        <f t="shared" si="24"/>
        <v>1150</v>
      </c>
      <c r="AF51" s="4">
        <f t="shared" si="25"/>
        <v>700</v>
      </c>
    </row>
    <row r="52" spans="2:32" ht="21" thickBot="1" x14ac:dyDescent="0.3">
      <c r="B52" s="18"/>
      <c r="C52" s="19" t="s">
        <v>3</v>
      </c>
      <c r="D52" s="19" t="s">
        <v>4</v>
      </c>
      <c r="E52" s="19" t="s">
        <v>5</v>
      </c>
      <c r="J52" s="20" t="s">
        <v>10</v>
      </c>
      <c r="N52" s="13"/>
      <c r="O52" s="13"/>
      <c r="P52" s="13"/>
      <c r="Q52" s="13"/>
      <c r="R52" s="13"/>
      <c r="S52" s="13"/>
      <c r="AA52" s="4">
        <v>51</v>
      </c>
      <c r="AB52" s="4">
        <f t="shared" si="28"/>
        <v>-459</v>
      </c>
      <c r="AC52" s="4">
        <f t="shared" si="22"/>
        <v>1150</v>
      </c>
      <c r="AD52" s="4">
        <f t="shared" si="23"/>
        <v>1173</v>
      </c>
      <c r="AE52" s="4">
        <f t="shared" si="24"/>
        <v>1173</v>
      </c>
      <c r="AF52" s="4">
        <f t="shared" si="25"/>
        <v>703.77777777777771</v>
      </c>
    </row>
    <row r="53" spans="2:32" ht="21" thickBot="1" x14ac:dyDescent="0.3">
      <c r="B53" s="21" t="s">
        <v>6</v>
      </c>
      <c r="C53" s="22">
        <v>90</v>
      </c>
      <c r="D53" s="22">
        <v>10</v>
      </c>
      <c r="E53" s="22">
        <v>-30</v>
      </c>
      <c r="G53" s="5">
        <f>C$56-C53</f>
        <v>0</v>
      </c>
      <c r="H53" s="5">
        <f t="shared" ref="H53:I55" si="29">D$56-D53</f>
        <v>10</v>
      </c>
      <c r="I53" s="5">
        <f t="shared" si="29"/>
        <v>70</v>
      </c>
      <c r="J53" s="4">
        <f>MAX(G53:I53)</f>
        <v>70</v>
      </c>
      <c r="AA53" s="4">
        <v>52</v>
      </c>
      <c r="AB53" s="4">
        <f t="shared" si="28"/>
        <v>-468</v>
      </c>
      <c r="AC53" s="4">
        <f t="shared" si="22"/>
        <v>1150</v>
      </c>
      <c r="AD53" s="4">
        <f t="shared" si="23"/>
        <v>1196</v>
      </c>
      <c r="AE53" s="4">
        <f t="shared" si="24"/>
        <v>1196</v>
      </c>
      <c r="AF53" s="4">
        <f t="shared" si="25"/>
        <v>707.55555555555543</v>
      </c>
    </row>
    <row r="54" spans="2:32" ht="21" thickBot="1" x14ac:dyDescent="0.3">
      <c r="B54" s="21" t="s">
        <v>7</v>
      </c>
      <c r="C54" s="22">
        <v>0</v>
      </c>
      <c r="D54" s="22">
        <v>20</v>
      </c>
      <c r="E54" s="22">
        <v>30</v>
      </c>
      <c r="G54" s="5">
        <f>C$56-C54</f>
        <v>90</v>
      </c>
      <c r="H54" s="5">
        <f t="shared" si="29"/>
        <v>0</v>
      </c>
      <c r="I54" s="5">
        <f t="shared" si="29"/>
        <v>10</v>
      </c>
      <c r="J54" s="4">
        <f>MAX(G54:I54)</f>
        <v>90</v>
      </c>
      <c r="AA54" s="4">
        <v>53</v>
      </c>
      <c r="AB54" s="4">
        <f t="shared" si="28"/>
        <v>-477</v>
      </c>
      <c r="AC54" s="4">
        <f t="shared" si="22"/>
        <v>1150</v>
      </c>
      <c r="AD54" s="4">
        <f t="shared" si="23"/>
        <v>1219</v>
      </c>
      <c r="AE54" s="4">
        <f t="shared" si="24"/>
        <v>1219</v>
      </c>
      <c r="AF54" s="4">
        <f t="shared" si="25"/>
        <v>711.33333333333326</v>
      </c>
    </row>
    <row r="55" spans="2:32" ht="21" thickBot="1" x14ac:dyDescent="0.3">
      <c r="B55" s="21" t="s">
        <v>8</v>
      </c>
      <c r="C55" s="22">
        <v>30</v>
      </c>
      <c r="D55" s="22">
        <v>-10</v>
      </c>
      <c r="E55" s="22">
        <v>40</v>
      </c>
      <c r="G55" s="5">
        <f>C$56-C55</f>
        <v>60</v>
      </c>
      <c r="H55" s="5">
        <f t="shared" si="29"/>
        <v>30</v>
      </c>
      <c r="I55" s="5">
        <f t="shared" si="29"/>
        <v>0</v>
      </c>
      <c r="J55" s="6">
        <f>MAX(G55:I55)</f>
        <v>60</v>
      </c>
      <c r="M55" s="23"/>
      <c r="AA55" s="4">
        <v>54</v>
      </c>
      <c r="AB55" s="4">
        <f t="shared" si="28"/>
        <v>-486</v>
      </c>
      <c r="AC55" s="4">
        <f t="shared" si="22"/>
        <v>1150</v>
      </c>
      <c r="AD55" s="4">
        <f t="shared" si="23"/>
        <v>1242</v>
      </c>
      <c r="AE55" s="4">
        <f t="shared" si="24"/>
        <v>1242</v>
      </c>
      <c r="AF55" s="4">
        <f t="shared" si="25"/>
        <v>715.11111111111109</v>
      </c>
    </row>
    <row r="56" spans="2:32" x14ac:dyDescent="0.25">
      <c r="C56" s="4">
        <f>MAX(C53:C55)</f>
        <v>90</v>
      </c>
      <c r="D56" s="4">
        <f>MAX(D53:D55)</f>
        <v>20</v>
      </c>
      <c r="E56" s="4">
        <f>MAX(E53:E55)</f>
        <v>40</v>
      </c>
      <c r="AA56" s="4">
        <v>55</v>
      </c>
      <c r="AB56" s="4">
        <f t="shared" si="28"/>
        <v>-495</v>
      </c>
      <c r="AC56" s="4">
        <f t="shared" si="22"/>
        <v>1150</v>
      </c>
      <c r="AD56" s="4">
        <f t="shared" si="23"/>
        <v>1265</v>
      </c>
      <c r="AE56" s="4">
        <f t="shared" si="24"/>
        <v>1265</v>
      </c>
      <c r="AF56" s="4">
        <f t="shared" si="25"/>
        <v>718.8888888888888</v>
      </c>
    </row>
    <row r="57" spans="2:32" x14ac:dyDescent="0.25">
      <c r="AA57" s="4">
        <v>56</v>
      </c>
      <c r="AB57" s="4">
        <f t="shared" si="28"/>
        <v>-504</v>
      </c>
      <c r="AC57" s="4">
        <f t="shared" si="22"/>
        <v>1150</v>
      </c>
      <c r="AD57" s="4">
        <f t="shared" si="23"/>
        <v>1288</v>
      </c>
      <c r="AE57" s="4">
        <f t="shared" si="24"/>
        <v>1288</v>
      </c>
      <c r="AF57" s="4">
        <f t="shared" si="25"/>
        <v>722.66666666666663</v>
      </c>
    </row>
    <row r="58" spans="2:32" x14ac:dyDescent="0.25">
      <c r="M58" s="15">
        <f>CORREL(M30:M39,N30:N39)</f>
        <v>0.77462926942538468</v>
      </c>
      <c r="AA58" s="4">
        <v>57</v>
      </c>
      <c r="AB58" s="4">
        <f t="shared" si="28"/>
        <v>-513</v>
      </c>
      <c r="AC58" s="4">
        <f t="shared" si="22"/>
        <v>1150</v>
      </c>
      <c r="AD58" s="4">
        <f t="shared" si="23"/>
        <v>1311</v>
      </c>
      <c r="AE58" s="4">
        <f t="shared" si="24"/>
        <v>1311</v>
      </c>
      <c r="AF58" s="4">
        <f t="shared" si="25"/>
        <v>726.44444444444434</v>
      </c>
    </row>
    <row r="59" spans="2:32" x14ac:dyDescent="0.25">
      <c r="E59" s="24"/>
      <c r="AA59" s="4">
        <v>58</v>
      </c>
      <c r="AB59" s="4">
        <f t="shared" si="28"/>
        <v>-522</v>
      </c>
      <c r="AC59" s="4">
        <f t="shared" si="22"/>
        <v>1150</v>
      </c>
      <c r="AD59" s="4">
        <f t="shared" si="23"/>
        <v>1334</v>
      </c>
      <c r="AE59" s="4">
        <f t="shared" si="24"/>
        <v>1334</v>
      </c>
      <c r="AF59" s="4">
        <f t="shared" si="25"/>
        <v>730.22222222222217</v>
      </c>
    </row>
    <row r="60" spans="2:32" x14ac:dyDescent="0.25">
      <c r="E60" s="24"/>
      <c r="AA60" s="4">
        <v>59</v>
      </c>
      <c r="AB60" s="4">
        <f t="shared" ref="AB60:AB75" si="30">IF(AA60&lt;100,-9*AA60,IF(AA60&lt;200,-8.5*AA60,-8*AA60))</f>
        <v>-531</v>
      </c>
      <c r="AC60" s="4">
        <f t="shared" si="22"/>
        <v>1150</v>
      </c>
      <c r="AD60" s="4">
        <f t="shared" si="23"/>
        <v>1357</v>
      </c>
      <c r="AE60" s="4">
        <f t="shared" si="24"/>
        <v>1357</v>
      </c>
      <c r="AF60" s="4">
        <f t="shared" si="25"/>
        <v>734</v>
      </c>
    </row>
    <row r="61" spans="2:32" x14ac:dyDescent="0.25">
      <c r="AA61" s="4">
        <v>60</v>
      </c>
      <c r="AB61" s="4">
        <f t="shared" si="30"/>
        <v>-540</v>
      </c>
      <c r="AC61" s="4">
        <f t="shared" si="22"/>
        <v>1150</v>
      </c>
      <c r="AD61" s="4">
        <f t="shared" si="23"/>
        <v>1380</v>
      </c>
      <c r="AE61" s="4">
        <f t="shared" si="24"/>
        <v>1380</v>
      </c>
      <c r="AF61" s="4">
        <f t="shared" si="25"/>
        <v>737.77777777777771</v>
      </c>
    </row>
    <row r="62" spans="2:32" x14ac:dyDescent="0.25">
      <c r="AA62" s="4">
        <v>61</v>
      </c>
      <c r="AB62" s="4">
        <f t="shared" si="30"/>
        <v>-549</v>
      </c>
      <c r="AC62" s="4">
        <f t="shared" si="22"/>
        <v>1150</v>
      </c>
      <c r="AD62" s="4">
        <f t="shared" si="23"/>
        <v>1403</v>
      </c>
      <c r="AE62" s="4">
        <f t="shared" si="24"/>
        <v>1403</v>
      </c>
      <c r="AF62" s="4">
        <f t="shared" si="25"/>
        <v>741.55555555555543</v>
      </c>
    </row>
    <row r="63" spans="2:32" x14ac:dyDescent="0.25">
      <c r="AA63" s="4">
        <v>62</v>
      </c>
      <c r="AB63" s="4">
        <f t="shared" si="30"/>
        <v>-558</v>
      </c>
      <c r="AC63" s="4">
        <f t="shared" si="22"/>
        <v>1150</v>
      </c>
      <c r="AD63" s="4">
        <f t="shared" si="23"/>
        <v>1426</v>
      </c>
      <c r="AE63" s="4">
        <f t="shared" si="24"/>
        <v>1426</v>
      </c>
      <c r="AF63" s="4">
        <f t="shared" si="25"/>
        <v>745.33333333333326</v>
      </c>
    </row>
    <row r="64" spans="2:32" x14ac:dyDescent="0.25">
      <c r="AA64" s="4">
        <v>63</v>
      </c>
      <c r="AB64" s="4">
        <f t="shared" si="30"/>
        <v>-567</v>
      </c>
      <c r="AC64" s="4">
        <f t="shared" si="22"/>
        <v>1150</v>
      </c>
      <c r="AD64" s="4">
        <f t="shared" si="23"/>
        <v>1449</v>
      </c>
      <c r="AE64" s="4">
        <f t="shared" si="24"/>
        <v>1449</v>
      </c>
      <c r="AF64" s="4">
        <f t="shared" si="25"/>
        <v>749.11111111111109</v>
      </c>
    </row>
    <row r="65" spans="27:32" x14ac:dyDescent="0.25">
      <c r="AA65" s="4">
        <v>64</v>
      </c>
      <c r="AB65" s="4">
        <f t="shared" si="30"/>
        <v>-576</v>
      </c>
      <c r="AC65" s="4">
        <f t="shared" si="22"/>
        <v>1150</v>
      </c>
      <c r="AD65" s="4">
        <f t="shared" si="23"/>
        <v>1472</v>
      </c>
      <c r="AE65" s="4">
        <f t="shared" si="24"/>
        <v>1472</v>
      </c>
      <c r="AF65" s="4">
        <f t="shared" si="25"/>
        <v>752.8888888888888</v>
      </c>
    </row>
    <row r="66" spans="27:32" x14ac:dyDescent="0.25">
      <c r="AA66" s="4">
        <v>65</v>
      </c>
      <c r="AB66" s="4">
        <f t="shared" si="30"/>
        <v>-585</v>
      </c>
      <c r="AC66" s="4">
        <f t="shared" si="22"/>
        <v>1150</v>
      </c>
      <c r="AD66" s="4">
        <f t="shared" si="23"/>
        <v>1495</v>
      </c>
      <c r="AE66" s="4">
        <f t="shared" si="24"/>
        <v>1495</v>
      </c>
      <c r="AF66" s="4">
        <f t="shared" si="25"/>
        <v>756.66666666666663</v>
      </c>
    </row>
    <row r="67" spans="27:32" x14ac:dyDescent="0.25">
      <c r="AA67" s="4">
        <v>66</v>
      </c>
      <c r="AB67" s="4">
        <f t="shared" si="30"/>
        <v>-594</v>
      </c>
      <c r="AC67" s="4">
        <f t="shared" si="22"/>
        <v>1150</v>
      </c>
      <c r="AD67" s="4">
        <f t="shared" si="23"/>
        <v>1518</v>
      </c>
      <c r="AE67" s="4">
        <f t="shared" si="24"/>
        <v>1518</v>
      </c>
      <c r="AF67" s="4">
        <f t="shared" si="25"/>
        <v>760.44444444444434</v>
      </c>
    </row>
    <row r="68" spans="27:32" x14ac:dyDescent="0.25">
      <c r="AA68" s="4">
        <v>67</v>
      </c>
      <c r="AB68" s="4">
        <f t="shared" si="30"/>
        <v>-603</v>
      </c>
      <c r="AC68" s="4">
        <f t="shared" si="22"/>
        <v>1150</v>
      </c>
      <c r="AD68" s="4">
        <f t="shared" si="23"/>
        <v>1541</v>
      </c>
      <c r="AE68" s="4">
        <f t="shared" si="24"/>
        <v>1541</v>
      </c>
      <c r="AF68" s="4">
        <f t="shared" si="25"/>
        <v>764.22222222222217</v>
      </c>
    </row>
    <row r="69" spans="27:32" x14ac:dyDescent="0.25">
      <c r="AA69" s="4">
        <v>68</v>
      </c>
      <c r="AB69" s="4">
        <f t="shared" si="30"/>
        <v>-612</v>
      </c>
      <c r="AC69" s="4">
        <f t="shared" si="22"/>
        <v>1150</v>
      </c>
      <c r="AD69" s="4">
        <f t="shared" si="23"/>
        <v>1564</v>
      </c>
      <c r="AE69" s="4">
        <f t="shared" si="24"/>
        <v>1564</v>
      </c>
      <c r="AF69" s="4">
        <f t="shared" si="25"/>
        <v>767.99999999999989</v>
      </c>
    </row>
    <row r="70" spans="27:32" x14ac:dyDescent="0.25">
      <c r="AA70" s="4">
        <v>69</v>
      </c>
      <c r="AB70" s="4">
        <f t="shared" si="30"/>
        <v>-621</v>
      </c>
      <c r="AC70" s="4">
        <f t="shared" si="22"/>
        <v>1150</v>
      </c>
      <c r="AD70" s="4">
        <f t="shared" si="23"/>
        <v>1587</v>
      </c>
      <c r="AE70" s="4">
        <f t="shared" si="24"/>
        <v>1587</v>
      </c>
      <c r="AF70" s="4">
        <f t="shared" si="25"/>
        <v>771.77777777777771</v>
      </c>
    </row>
    <row r="71" spans="27:32" hidden="1" x14ac:dyDescent="0.25">
      <c r="AA71" s="4">
        <v>70</v>
      </c>
      <c r="AB71" s="4">
        <f t="shared" si="30"/>
        <v>-630</v>
      </c>
      <c r="AC71" s="4">
        <f t="shared" si="22"/>
        <v>1150</v>
      </c>
      <c r="AD71" s="4">
        <f t="shared" si="23"/>
        <v>1610</v>
      </c>
      <c r="AE71" s="4">
        <f t="shared" si="24"/>
        <v>1610</v>
      </c>
      <c r="AF71" s="4">
        <f t="shared" si="25"/>
        <v>775.55555555555543</v>
      </c>
    </row>
    <row r="72" spans="27:32" hidden="1" x14ac:dyDescent="0.25">
      <c r="AA72" s="4">
        <v>71</v>
      </c>
      <c r="AB72" s="4">
        <f t="shared" si="30"/>
        <v>-639</v>
      </c>
      <c r="AC72" s="4">
        <f t="shared" si="22"/>
        <v>1150</v>
      </c>
      <c r="AD72" s="4">
        <f t="shared" si="23"/>
        <v>1633</v>
      </c>
      <c r="AE72" s="4">
        <f t="shared" si="24"/>
        <v>1633</v>
      </c>
      <c r="AF72" s="4">
        <f t="shared" si="25"/>
        <v>779.33333333333326</v>
      </c>
    </row>
    <row r="73" spans="27:32" hidden="1" x14ac:dyDescent="0.25">
      <c r="AA73" s="4">
        <v>72</v>
      </c>
      <c r="AB73" s="4">
        <f t="shared" si="30"/>
        <v>-648</v>
      </c>
      <c r="AC73" s="4">
        <f t="shared" si="22"/>
        <v>1150</v>
      </c>
      <c r="AD73" s="4">
        <f t="shared" si="23"/>
        <v>1656</v>
      </c>
      <c r="AE73" s="4">
        <f t="shared" si="24"/>
        <v>1656</v>
      </c>
      <c r="AF73" s="4">
        <f t="shared" si="25"/>
        <v>783.11111111111109</v>
      </c>
    </row>
    <row r="74" spans="27:32" hidden="1" x14ac:dyDescent="0.25">
      <c r="AA74" s="4">
        <v>73</v>
      </c>
      <c r="AB74" s="4">
        <f t="shared" si="30"/>
        <v>-657</v>
      </c>
      <c r="AC74" s="4">
        <f t="shared" si="22"/>
        <v>1150</v>
      </c>
      <c r="AD74" s="4">
        <f t="shared" si="23"/>
        <v>1679</v>
      </c>
      <c r="AE74" s="4">
        <f t="shared" si="24"/>
        <v>1679</v>
      </c>
      <c r="AF74" s="4">
        <f t="shared" si="25"/>
        <v>786.8888888888888</v>
      </c>
    </row>
    <row r="75" spans="27:32" hidden="1" x14ac:dyDescent="0.25">
      <c r="AA75" s="4">
        <v>74</v>
      </c>
      <c r="AB75" s="4">
        <f t="shared" si="30"/>
        <v>-666</v>
      </c>
      <c r="AC75" s="4">
        <f t="shared" si="22"/>
        <v>1150</v>
      </c>
      <c r="AD75" s="4">
        <f t="shared" si="23"/>
        <v>1702</v>
      </c>
      <c r="AE75" s="4">
        <f t="shared" si="24"/>
        <v>1702</v>
      </c>
      <c r="AF75" s="4">
        <f t="shared" si="25"/>
        <v>790.66666666666652</v>
      </c>
    </row>
    <row r="76" spans="27:32" hidden="1" x14ac:dyDescent="0.25">
      <c r="AA76" s="4">
        <v>75</v>
      </c>
      <c r="AB76" s="4">
        <f>IF(AA76&lt;100,-9*AA76,IF(AA76&lt;200,-8.5*AA76,-8*AA76))</f>
        <v>-675</v>
      </c>
      <c r="AC76" s="4">
        <f t="shared" si="22"/>
        <v>1150</v>
      </c>
      <c r="AD76" s="4">
        <f t="shared" si="23"/>
        <v>1725</v>
      </c>
      <c r="AE76" s="4">
        <f t="shared" si="24"/>
        <v>1725</v>
      </c>
      <c r="AF76" s="4">
        <f t="shared" si="25"/>
        <v>794.44444444444434</v>
      </c>
    </row>
    <row r="77" spans="27:32" hidden="1" x14ac:dyDescent="0.25">
      <c r="AA77" s="4">
        <v>76</v>
      </c>
      <c r="AB77" s="4">
        <f t="shared" ref="AB77:AB140" si="31">IF(AA77&lt;100,-9*AA77,IF(AA77&lt;200,-8.5*AA77,-8*AA77))</f>
        <v>-684</v>
      </c>
      <c r="AC77" s="4">
        <f t="shared" si="22"/>
        <v>1150</v>
      </c>
      <c r="AD77" s="4">
        <f t="shared" si="23"/>
        <v>1748</v>
      </c>
      <c r="AE77" s="4">
        <f t="shared" si="24"/>
        <v>1748</v>
      </c>
      <c r="AF77" s="4">
        <f t="shared" si="25"/>
        <v>798.22222222222217</v>
      </c>
    </row>
    <row r="78" spans="27:32" hidden="1" x14ac:dyDescent="0.25">
      <c r="AA78" s="4">
        <v>77</v>
      </c>
      <c r="AB78" s="4">
        <f t="shared" si="31"/>
        <v>-693</v>
      </c>
      <c r="AC78" s="4">
        <f t="shared" si="22"/>
        <v>1150</v>
      </c>
      <c r="AD78" s="4">
        <f t="shared" si="23"/>
        <v>1771</v>
      </c>
      <c r="AE78" s="4">
        <f t="shared" si="24"/>
        <v>1771</v>
      </c>
      <c r="AF78" s="4">
        <f t="shared" si="25"/>
        <v>801.99999999999989</v>
      </c>
    </row>
    <row r="79" spans="27:32" hidden="1" x14ac:dyDescent="0.25">
      <c r="AA79" s="4">
        <v>78</v>
      </c>
      <c r="AB79" s="4">
        <f t="shared" si="31"/>
        <v>-702</v>
      </c>
      <c r="AC79" s="4">
        <f t="shared" si="22"/>
        <v>1150</v>
      </c>
      <c r="AD79" s="4">
        <f t="shared" si="23"/>
        <v>1794</v>
      </c>
      <c r="AE79" s="4">
        <f t="shared" si="24"/>
        <v>1794</v>
      </c>
      <c r="AF79" s="4">
        <f t="shared" si="25"/>
        <v>805.77777777777771</v>
      </c>
    </row>
    <row r="80" spans="27:32" hidden="1" x14ac:dyDescent="0.25">
      <c r="AA80" s="4">
        <v>79</v>
      </c>
      <c r="AB80" s="4">
        <f t="shared" si="31"/>
        <v>-711</v>
      </c>
      <c r="AC80" s="4">
        <f t="shared" si="22"/>
        <v>1150</v>
      </c>
      <c r="AD80" s="4">
        <f t="shared" si="23"/>
        <v>1817</v>
      </c>
      <c r="AE80" s="4">
        <f t="shared" si="24"/>
        <v>1817</v>
      </c>
      <c r="AF80" s="4">
        <f t="shared" si="25"/>
        <v>809.55555555555543</v>
      </c>
    </row>
    <row r="81" spans="4:32" hidden="1" x14ac:dyDescent="0.25">
      <c r="D81" s="4">
        <f>3%*900</f>
        <v>27</v>
      </c>
      <c r="F81" s="4">
        <f>180/5</f>
        <v>36</v>
      </c>
      <c r="AA81" s="4">
        <v>80</v>
      </c>
      <c r="AB81" s="4">
        <f t="shared" si="31"/>
        <v>-720</v>
      </c>
      <c r="AC81" s="4">
        <f t="shared" si="22"/>
        <v>1150</v>
      </c>
      <c r="AD81" s="4">
        <f t="shared" si="23"/>
        <v>1840</v>
      </c>
      <c r="AE81" s="4">
        <f t="shared" si="24"/>
        <v>1840</v>
      </c>
      <c r="AF81" s="4">
        <f t="shared" si="25"/>
        <v>813.33333333333326</v>
      </c>
    </row>
    <row r="82" spans="4:32" hidden="1" x14ac:dyDescent="0.25">
      <c r="AA82" s="4">
        <v>81</v>
      </c>
      <c r="AB82" s="4">
        <f t="shared" si="31"/>
        <v>-729</v>
      </c>
      <c r="AC82" s="4">
        <f t="shared" si="22"/>
        <v>1150</v>
      </c>
      <c r="AD82" s="4">
        <f t="shared" si="23"/>
        <v>1863</v>
      </c>
      <c r="AE82" s="4">
        <f t="shared" si="24"/>
        <v>1863</v>
      </c>
      <c r="AF82" s="4">
        <f t="shared" si="25"/>
        <v>817.11111111111109</v>
      </c>
    </row>
    <row r="83" spans="4:32" hidden="1" x14ac:dyDescent="0.25">
      <c r="AA83" s="4">
        <v>82</v>
      </c>
      <c r="AB83" s="4">
        <f t="shared" si="31"/>
        <v>-738</v>
      </c>
      <c r="AC83" s="4">
        <f t="shared" si="22"/>
        <v>1150</v>
      </c>
      <c r="AD83" s="4">
        <f t="shared" si="23"/>
        <v>1886</v>
      </c>
      <c r="AE83" s="4">
        <f t="shared" si="24"/>
        <v>1886</v>
      </c>
      <c r="AF83" s="4">
        <f t="shared" si="25"/>
        <v>820.8888888888888</v>
      </c>
    </row>
    <row r="84" spans="4:32" hidden="1" x14ac:dyDescent="0.25">
      <c r="AA84" s="4">
        <v>83</v>
      </c>
      <c r="AB84" s="4">
        <f t="shared" si="31"/>
        <v>-747</v>
      </c>
      <c r="AC84" s="4">
        <f t="shared" si="22"/>
        <v>1150</v>
      </c>
      <c r="AD84" s="4">
        <f t="shared" si="23"/>
        <v>1909</v>
      </c>
      <c r="AE84" s="4">
        <f t="shared" si="24"/>
        <v>1909</v>
      </c>
      <c r="AF84" s="4">
        <f t="shared" si="25"/>
        <v>824.66666666666652</v>
      </c>
    </row>
    <row r="85" spans="4:32" hidden="1" x14ac:dyDescent="0.25">
      <c r="AA85" s="4">
        <v>84</v>
      </c>
      <c r="AB85" s="4">
        <f t="shared" si="31"/>
        <v>-756</v>
      </c>
      <c r="AC85" s="4">
        <f t="shared" si="22"/>
        <v>1150</v>
      </c>
      <c r="AD85" s="4">
        <f t="shared" si="23"/>
        <v>1932</v>
      </c>
      <c r="AE85" s="4">
        <f t="shared" si="24"/>
        <v>1932</v>
      </c>
      <c r="AF85" s="4">
        <f t="shared" si="25"/>
        <v>828.44444444444434</v>
      </c>
    </row>
    <row r="86" spans="4:32" hidden="1" x14ac:dyDescent="0.25">
      <c r="AA86" s="4">
        <v>85</v>
      </c>
      <c r="AB86" s="4">
        <f t="shared" si="31"/>
        <v>-765</v>
      </c>
      <c r="AC86" s="4">
        <f t="shared" si="22"/>
        <v>1150</v>
      </c>
      <c r="AD86" s="4">
        <f t="shared" si="23"/>
        <v>1955</v>
      </c>
      <c r="AE86" s="4">
        <f t="shared" si="24"/>
        <v>1955</v>
      </c>
      <c r="AF86" s="4">
        <f t="shared" si="25"/>
        <v>832.22222222222217</v>
      </c>
    </row>
    <row r="87" spans="4:32" hidden="1" x14ac:dyDescent="0.25">
      <c r="AA87" s="4">
        <v>86</v>
      </c>
      <c r="AB87" s="4">
        <f t="shared" si="31"/>
        <v>-774</v>
      </c>
      <c r="AC87" s="4">
        <f t="shared" si="22"/>
        <v>1150</v>
      </c>
      <c r="AD87" s="4">
        <f t="shared" si="23"/>
        <v>1978</v>
      </c>
      <c r="AE87" s="4">
        <f t="shared" si="24"/>
        <v>1978</v>
      </c>
      <c r="AF87" s="4">
        <f t="shared" si="25"/>
        <v>835.99999999999989</v>
      </c>
    </row>
    <row r="88" spans="4:32" hidden="1" x14ac:dyDescent="0.25">
      <c r="AA88" s="4">
        <v>87</v>
      </c>
      <c r="AB88" s="4">
        <f t="shared" si="31"/>
        <v>-783</v>
      </c>
      <c r="AC88" s="4">
        <f t="shared" si="22"/>
        <v>1150</v>
      </c>
      <c r="AD88" s="4">
        <f t="shared" si="23"/>
        <v>2001</v>
      </c>
      <c r="AE88" s="4">
        <f t="shared" si="24"/>
        <v>2001</v>
      </c>
      <c r="AF88" s="4">
        <f t="shared" si="25"/>
        <v>839.77777777777771</v>
      </c>
    </row>
    <row r="89" spans="4:32" hidden="1" x14ac:dyDescent="0.25">
      <c r="AA89" s="4">
        <v>88</v>
      </c>
      <c r="AB89" s="4">
        <f t="shared" si="31"/>
        <v>-792</v>
      </c>
      <c r="AC89" s="4">
        <f t="shared" si="22"/>
        <v>1150</v>
      </c>
      <c r="AD89" s="4">
        <f t="shared" si="23"/>
        <v>2024</v>
      </c>
      <c r="AE89" s="4">
        <f t="shared" si="24"/>
        <v>2024</v>
      </c>
      <c r="AF89" s="4">
        <f t="shared" si="25"/>
        <v>843.55555555555543</v>
      </c>
    </row>
    <row r="90" spans="4:32" hidden="1" x14ac:dyDescent="0.25">
      <c r="AA90" s="4">
        <v>89</v>
      </c>
      <c r="AB90" s="4">
        <f t="shared" si="31"/>
        <v>-801</v>
      </c>
      <c r="AC90" s="4">
        <f t="shared" si="22"/>
        <v>1150</v>
      </c>
      <c r="AD90" s="4">
        <f t="shared" si="23"/>
        <v>2047</v>
      </c>
      <c r="AE90" s="4">
        <f t="shared" si="24"/>
        <v>2047</v>
      </c>
      <c r="AF90" s="4">
        <f t="shared" si="25"/>
        <v>847.33333333333326</v>
      </c>
    </row>
    <row r="91" spans="4:32" hidden="1" x14ac:dyDescent="0.25">
      <c r="AA91" s="4">
        <v>90</v>
      </c>
      <c r="AB91" s="4">
        <f t="shared" si="31"/>
        <v>-810</v>
      </c>
      <c r="AC91" s="4">
        <f t="shared" si="22"/>
        <v>1150</v>
      </c>
      <c r="AD91" s="4">
        <f t="shared" si="23"/>
        <v>2070</v>
      </c>
      <c r="AE91" s="4">
        <f t="shared" si="24"/>
        <v>2070</v>
      </c>
      <c r="AF91" s="4">
        <f t="shared" si="25"/>
        <v>851.11111111111109</v>
      </c>
    </row>
    <row r="92" spans="4:32" hidden="1" x14ac:dyDescent="0.25">
      <c r="AA92" s="4">
        <v>91</v>
      </c>
      <c r="AB92" s="4">
        <f t="shared" si="31"/>
        <v>-819</v>
      </c>
      <c r="AC92" s="4">
        <f t="shared" si="22"/>
        <v>1150</v>
      </c>
      <c r="AD92" s="4">
        <f t="shared" si="23"/>
        <v>2093</v>
      </c>
      <c r="AE92" s="4">
        <f t="shared" si="24"/>
        <v>2093</v>
      </c>
      <c r="AF92" s="4">
        <f t="shared" si="25"/>
        <v>854.8888888888888</v>
      </c>
    </row>
    <row r="93" spans="4:32" hidden="1" x14ac:dyDescent="0.25">
      <c r="AA93" s="4">
        <v>92</v>
      </c>
      <c r="AB93" s="4">
        <f t="shared" si="31"/>
        <v>-828</v>
      </c>
      <c r="AC93" s="4">
        <f t="shared" si="22"/>
        <v>1150</v>
      </c>
      <c r="AD93" s="4">
        <f t="shared" si="23"/>
        <v>2116</v>
      </c>
      <c r="AE93" s="4">
        <f t="shared" si="24"/>
        <v>2116</v>
      </c>
      <c r="AF93" s="4">
        <f t="shared" si="25"/>
        <v>858.66666666666652</v>
      </c>
    </row>
    <row r="94" spans="4:32" hidden="1" x14ac:dyDescent="0.25">
      <c r="AA94" s="4">
        <v>93</v>
      </c>
      <c r="AB94" s="4">
        <f t="shared" si="31"/>
        <v>-837</v>
      </c>
      <c r="AC94" s="4">
        <f t="shared" si="22"/>
        <v>1150</v>
      </c>
      <c r="AD94" s="4">
        <f t="shared" si="23"/>
        <v>2139</v>
      </c>
      <c r="AE94" s="4">
        <f t="shared" si="24"/>
        <v>2139</v>
      </c>
      <c r="AF94" s="4">
        <f t="shared" si="25"/>
        <v>862.44444444444434</v>
      </c>
    </row>
    <row r="95" spans="4:32" hidden="1" x14ac:dyDescent="0.25">
      <c r="AA95" s="4">
        <v>94</v>
      </c>
      <c r="AB95" s="4">
        <f t="shared" si="31"/>
        <v>-846</v>
      </c>
      <c r="AC95" s="4">
        <f t="shared" si="22"/>
        <v>1150</v>
      </c>
      <c r="AD95" s="4">
        <f t="shared" si="23"/>
        <v>2162</v>
      </c>
      <c r="AE95" s="4">
        <f t="shared" si="24"/>
        <v>2162</v>
      </c>
      <c r="AF95" s="4">
        <f t="shared" si="25"/>
        <v>866.22222222222217</v>
      </c>
    </row>
    <row r="96" spans="4:32" hidden="1" x14ac:dyDescent="0.25">
      <c r="AA96" s="4">
        <v>95</v>
      </c>
      <c r="AB96" s="4">
        <f t="shared" si="31"/>
        <v>-855</v>
      </c>
      <c r="AC96" s="4">
        <f t="shared" si="22"/>
        <v>1150</v>
      </c>
      <c r="AD96" s="4">
        <f t="shared" si="23"/>
        <v>2185</v>
      </c>
      <c r="AE96" s="4">
        <f t="shared" si="24"/>
        <v>2185</v>
      </c>
      <c r="AF96" s="4">
        <f t="shared" si="25"/>
        <v>869.99999999999989</v>
      </c>
    </row>
    <row r="97" spans="27:32" hidden="1" x14ac:dyDescent="0.25">
      <c r="AA97" s="4">
        <v>96</v>
      </c>
      <c r="AB97" s="4">
        <f t="shared" si="31"/>
        <v>-864</v>
      </c>
      <c r="AC97" s="4">
        <f t="shared" si="22"/>
        <v>1150</v>
      </c>
      <c r="AD97" s="4">
        <f t="shared" si="23"/>
        <v>2208</v>
      </c>
      <c r="AE97" s="4">
        <f t="shared" si="24"/>
        <v>2208</v>
      </c>
      <c r="AF97" s="4">
        <f t="shared" si="25"/>
        <v>873.77777777777771</v>
      </c>
    </row>
    <row r="98" spans="27:32" hidden="1" x14ac:dyDescent="0.25">
      <c r="AA98" s="4">
        <v>97</v>
      </c>
      <c r="AB98" s="4">
        <f t="shared" si="31"/>
        <v>-873</v>
      </c>
      <c r="AC98" s="4">
        <f t="shared" si="22"/>
        <v>1150</v>
      </c>
      <c r="AD98" s="4">
        <f t="shared" si="23"/>
        <v>2231</v>
      </c>
      <c r="AE98" s="4">
        <f t="shared" si="24"/>
        <v>2231</v>
      </c>
      <c r="AF98" s="4">
        <f t="shared" si="25"/>
        <v>877.55555555555543</v>
      </c>
    </row>
    <row r="99" spans="27:32" hidden="1" x14ac:dyDescent="0.25">
      <c r="AA99" s="4">
        <v>98</v>
      </c>
      <c r="AB99" s="4">
        <f t="shared" si="31"/>
        <v>-882</v>
      </c>
      <c r="AC99" s="4">
        <f t="shared" si="22"/>
        <v>1150</v>
      </c>
      <c r="AD99" s="4">
        <f t="shared" si="23"/>
        <v>2254</v>
      </c>
      <c r="AE99" s="4">
        <f t="shared" si="24"/>
        <v>2254</v>
      </c>
      <c r="AF99" s="4">
        <f t="shared" si="25"/>
        <v>881.33333333333326</v>
      </c>
    </row>
    <row r="100" spans="27:32" hidden="1" x14ac:dyDescent="0.25">
      <c r="AA100" s="4">
        <v>99</v>
      </c>
      <c r="AB100" s="4">
        <f t="shared" si="31"/>
        <v>-891</v>
      </c>
      <c r="AC100" s="4">
        <f t="shared" si="22"/>
        <v>1150</v>
      </c>
      <c r="AD100" s="4">
        <f t="shared" si="23"/>
        <v>2277</v>
      </c>
      <c r="AE100" s="4">
        <f t="shared" si="24"/>
        <v>2277</v>
      </c>
      <c r="AF100" s="4">
        <f t="shared" si="25"/>
        <v>885.11111111111109</v>
      </c>
    </row>
    <row r="101" spans="27:32" hidden="1" x14ac:dyDescent="0.25">
      <c r="AA101" s="4">
        <v>100</v>
      </c>
      <c r="AB101" s="4">
        <f t="shared" si="31"/>
        <v>-850</v>
      </c>
      <c r="AC101" s="4">
        <f t="shared" si="22"/>
        <v>1150</v>
      </c>
      <c r="AD101" s="4">
        <f t="shared" si="23"/>
        <v>2300</v>
      </c>
      <c r="AE101" s="4">
        <f t="shared" si="24"/>
        <v>2300</v>
      </c>
      <c r="AF101" s="4">
        <f t="shared" si="25"/>
        <v>938.8888888888888</v>
      </c>
    </row>
    <row r="102" spans="27:32" hidden="1" x14ac:dyDescent="0.25">
      <c r="AA102" s="4">
        <v>101</v>
      </c>
      <c r="AB102" s="4">
        <f t="shared" si="31"/>
        <v>-858.5</v>
      </c>
      <c r="AC102" s="4">
        <f t="shared" si="22"/>
        <v>1150</v>
      </c>
      <c r="AD102" s="4">
        <f t="shared" si="23"/>
        <v>2323</v>
      </c>
      <c r="AE102" s="4">
        <f t="shared" si="24"/>
        <v>2323</v>
      </c>
      <c r="AF102" s="4">
        <f t="shared" si="25"/>
        <v>943.16666666666652</v>
      </c>
    </row>
    <row r="103" spans="27:32" hidden="1" x14ac:dyDescent="0.25">
      <c r="AA103" s="4">
        <v>102</v>
      </c>
      <c r="AB103" s="4">
        <f t="shared" si="31"/>
        <v>-867</v>
      </c>
      <c r="AC103" s="4">
        <f t="shared" si="22"/>
        <v>1150</v>
      </c>
      <c r="AD103" s="4">
        <f t="shared" si="23"/>
        <v>2346</v>
      </c>
      <c r="AE103" s="4">
        <f t="shared" si="24"/>
        <v>2346</v>
      </c>
      <c r="AF103" s="4">
        <f t="shared" si="25"/>
        <v>947.44444444444434</v>
      </c>
    </row>
    <row r="104" spans="27:32" hidden="1" x14ac:dyDescent="0.25">
      <c r="AA104" s="4">
        <v>103</v>
      </c>
      <c r="AB104" s="4">
        <f t="shared" si="31"/>
        <v>-875.5</v>
      </c>
      <c r="AC104" s="4">
        <f t="shared" si="22"/>
        <v>1150</v>
      </c>
      <c r="AD104" s="4">
        <f t="shared" si="23"/>
        <v>2369</v>
      </c>
      <c r="AE104" s="4">
        <f t="shared" si="24"/>
        <v>2369</v>
      </c>
      <c r="AF104" s="4">
        <f t="shared" si="25"/>
        <v>951.72222222222217</v>
      </c>
    </row>
    <row r="105" spans="27:32" hidden="1" x14ac:dyDescent="0.25">
      <c r="AA105" s="4">
        <v>104</v>
      </c>
      <c r="AB105" s="4">
        <f t="shared" si="31"/>
        <v>-884</v>
      </c>
      <c r="AC105" s="4">
        <f t="shared" ref="AC105:AC168" si="32">IF(AA105&lt;50, AA105*$Z$29,50*$Z$29)</f>
        <v>1150</v>
      </c>
      <c r="AD105" s="4">
        <f t="shared" ref="AD105:AD168" si="33">IF(AA105&lt;150,AA105*$Z$29,150*$Z$29)</f>
        <v>2392</v>
      </c>
      <c r="AE105" s="4">
        <f t="shared" ref="AE105:AE168" si="34">IF(AA105&lt;250,AA105*$Z$29,250*$Z$29)</f>
        <v>2392</v>
      </c>
      <c r="AF105" s="4">
        <f t="shared" ref="AF105:AF168" si="35">AB105+4/9*AC105+3/9*AD105+2/9*AE105</f>
        <v>955.99999999999989</v>
      </c>
    </row>
    <row r="106" spans="27:32" hidden="1" x14ac:dyDescent="0.25">
      <c r="AA106" s="4">
        <v>105</v>
      </c>
      <c r="AB106" s="4">
        <f t="shared" si="31"/>
        <v>-892.5</v>
      </c>
      <c r="AC106" s="4">
        <f t="shared" si="32"/>
        <v>1150</v>
      </c>
      <c r="AD106" s="4">
        <f t="shared" si="33"/>
        <v>2415</v>
      </c>
      <c r="AE106" s="4">
        <f t="shared" si="34"/>
        <v>2415</v>
      </c>
      <c r="AF106" s="4">
        <f t="shared" si="35"/>
        <v>960.27777777777771</v>
      </c>
    </row>
    <row r="107" spans="27:32" hidden="1" x14ac:dyDescent="0.25">
      <c r="AA107" s="4">
        <v>106</v>
      </c>
      <c r="AB107" s="4">
        <f t="shared" si="31"/>
        <v>-901</v>
      </c>
      <c r="AC107" s="4">
        <f t="shared" si="32"/>
        <v>1150</v>
      </c>
      <c r="AD107" s="4">
        <f t="shared" si="33"/>
        <v>2438</v>
      </c>
      <c r="AE107" s="4">
        <f t="shared" si="34"/>
        <v>2438</v>
      </c>
      <c r="AF107" s="4">
        <f t="shared" si="35"/>
        <v>964.55555555555543</v>
      </c>
    </row>
    <row r="108" spans="27:32" hidden="1" x14ac:dyDescent="0.25">
      <c r="AA108" s="4">
        <v>107</v>
      </c>
      <c r="AB108" s="4">
        <f t="shared" si="31"/>
        <v>-909.5</v>
      </c>
      <c r="AC108" s="4">
        <f t="shared" si="32"/>
        <v>1150</v>
      </c>
      <c r="AD108" s="4">
        <f t="shared" si="33"/>
        <v>2461</v>
      </c>
      <c r="AE108" s="4">
        <f t="shared" si="34"/>
        <v>2461</v>
      </c>
      <c r="AF108" s="4">
        <f t="shared" si="35"/>
        <v>968.83333333333326</v>
      </c>
    </row>
    <row r="109" spans="27:32" hidden="1" x14ac:dyDescent="0.25">
      <c r="AA109" s="4">
        <v>108</v>
      </c>
      <c r="AB109" s="4">
        <f t="shared" si="31"/>
        <v>-918</v>
      </c>
      <c r="AC109" s="4">
        <f t="shared" si="32"/>
        <v>1150</v>
      </c>
      <c r="AD109" s="4">
        <f t="shared" si="33"/>
        <v>2484</v>
      </c>
      <c r="AE109" s="4">
        <f t="shared" si="34"/>
        <v>2484</v>
      </c>
      <c r="AF109" s="4">
        <f t="shared" si="35"/>
        <v>973.11111111111109</v>
      </c>
    </row>
    <row r="110" spans="27:32" hidden="1" x14ac:dyDescent="0.25">
      <c r="AA110" s="4">
        <v>109</v>
      </c>
      <c r="AB110" s="4">
        <f t="shared" si="31"/>
        <v>-926.5</v>
      </c>
      <c r="AC110" s="4">
        <f t="shared" si="32"/>
        <v>1150</v>
      </c>
      <c r="AD110" s="4">
        <f t="shared" si="33"/>
        <v>2507</v>
      </c>
      <c r="AE110" s="4">
        <f t="shared" si="34"/>
        <v>2507</v>
      </c>
      <c r="AF110" s="4">
        <f t="shared" si="35"/>
        <v>977.3888888888888</v>
      </c>
    </row>
    <row r="111" spans="27:32" hidden="1" x14ac:dyDescent="0.25">
      <c r="AA111" s="4">
        <v>110</v>
      </c>
      <c r="AB111" s="4">
        <f t="shared" si="31"/>
        <v>-935</v>
      </c>
      <c r="AC111" s="4">
        <f t="shared" si="32"/>
        <v>1150</v>
      </c>
      <c r="AD111" s="4">
        <f t="shared" si="33"/>
        <v>2530</v>
      </c>
      <c r="AE111" s="4">
        <f t="shared" si="34"/>
        <v>2530</v>
      </c>
      <c r="AF111" s="4">
        <f t="shared" si="35"/>
        <v>981.66666666666652</v>
      </c>
    </row>
    <row r="112" spans="27:32" hidden="1" x14ac:dyDescent="0.25">
      <c r="AA112" s="4">
        <v>111</v>
      </c>
      <c r="AB112" s="4">
        <f t="shared" si="31"/>
        <v>-943.5</v>
      </c>
      <c r="AC112" s="4">
        <f t="shared" si="32"/>
        <v>1150</v>
      </c>
      <c r="AD112" s="4">
        <f t="shared" si="33"/>
        <v>2553</v>
      </c>
      <c r="AE112" s="4">
        <f t="shared" si="34"/>
        <v>2553</v>
      </c>
      <c r="AF112" s="4">
        <f t="shared" si="35"/>
        <v>985.94444444444434</v>
      </c>
    </row>
    <row r="113" spans="27:32" hidden="1" x14ac:dyDescent="0.25">
      <c r="AA113" s="4">
        <v>112</v>
      </c>
      <c r="AB113" s="4">
        <f t="shared" si="31"/>
        <v>-952</v>
      </c>
      <c r="AC113" s="4">
        <f t="shared" si="32"/>
        <v>1150</v>
      </c>
      <c r="AD113" s="4">
        <f t="shared" si="33"/>
        <v>2576</v>
      </c>
      <c r="AE113" s="4">
        <f t="shared" si="34"/>
        <v>2576</v>
      </c>
      <c r="AF113" s="4">
        <f t="shared" si="35"/>
        <v>990.22222222222217</v>
      </c>
    </row>
    <row r="114" spans="27:32" hidden="1" x14ac:dyDescent="0.25">
      <c r="AA114" s="4">
        <v>113</v>
      </c>
      <c r="AB114" s="4">
        <f t="shared" si="31"/>
        <v>-960.5</v>
      </c>
      <c r="AC114" s="4">
        <f t="shared" si="32"/>
        <v>1150</v>
      </c>
      <c r="AD114" s="4">
        <f t="shared" si="33"/>
        <v>2599</v>
      </c>
      <c r="AE114" s="4">
        <f t="shared" si="34"/>
        <v>2599</v>
      </c>
      <c r="AF114" s="4">
        <f t="shared" si="35"/>
        <v>994.49999999999989</v>
      </c>
    </row>
    <row r="115" spans="27:32" hidden="1" x14ac:dyDescent="0.25">
      <c r="AA115" s="4">
        <v>114</v>
      </c>
      <c r="AB115" s="4">
        <f t="shared" si="31"/>
        <v>-969</v>
      </c>
      <c r="AC115" s="4">
        <f t="shared" si="32"/>
        <v>1150</v>
      </c>
      <c r="AD115" s="4">
        <f t="shared" si="33"/>
        <v>2622</v>
      </c>
      <c r="AE115" s="4">
        <f t="shared" si="34"/>
        <v>2622</v>
      </c>
      <c r="AF115" s="4">
        <f t="shared" si="35"/>
        <v>998.77777777777771</v>
      </c>
    </row>
    <row r="116" spans="27:32" hidden="1" x14ac:dyDescent="0.25">
      <c r="AA116" s="4">
        <v>115</v>
      </c>
      <c r="AB116" s="4">
        <f t="shared" si="31"/>
        <v>-977.5</v>
      </c>
      <c r="AC116" s="4">
        <f t="shared" si="32"/>
        <v>1150</v>
      </c>
      <c r="AD116" s="4">
        <f t="shared" si="33"/>
        <v>2645</v>
      </c>
      <c r="AE116" s="4">
        <f t="shared" si="34"/>
        <v>2645</v>
      </c>
      <c r="AF116" s="4">
        <f t="shared" si="35"/>
        <v>1003.0555555555554</v>
      </c>
    </row>
    <row r="117" spans="27:32" hidden="1" x14ac:dyDescent="0.25">
      <c r="AA117" s="4">
        <v>116</v>
      </c>
      <c r="AB117" s="4">
        <f t="shared" si="31"/>
        <v>-986</v>
      </c>
      <c r="AC117" s="4">
        <f t="shared" si="32"/>
        <v>1150</v>
      </c>
      <c r="AD117" s="4">
        <f t="shared" si="33"/>
        <v>2668</v>
      </c>
      <c r="AE117" s="4">
        <f t="shared" si="34"/>
        <v>2668</v>
      </c>
      <c r="AF117" s="4">
        <f t="shared" si="35"/>
        <v>1007.3333333333331</v>
      </c>
    </row>
    <row r="118" spans="27:32" hidden="1" x14ac:dyDescent="0.25">
      <c r="AA118" s="4">
        <v>117</v>
      </c>
      <c r="AB118" s="4">
        <f t="shared" si="31"/>
        <v>-994.5</v>
      </c>
      <c r="AC118" s="4">
        <f t="shared" si="32"/>
        <v>1150</v>
      </c>
      <c r="AD118" s="4">
        <f t="shared" si="33"/>
        <v>2691</v>
      </c>
      <c r="AE118" s="4">
        <f t="shared" si="34"/>
        <v>2691</v>
      </c>
      <c r="AF118" s="4">
        <f t="shared" si="35"/>
        <v>1011.6111111111111</v>
      </c>
    </row>
    <row r="119" spans="27:32" hidden="1" x14ac:dyDescent="0.25">
      <c r="AA119" s="4">
        <v>118</v>
      </c>
      <c r="AB119" s="4">
        <f t="shared" si="31"/>
        <v>-1003</v>
      </c>
      <c r="AC119" s="4">
        <f t="shared" si="32"/>
        <v>1150</v>
      </c>
      <c r="AD119" s="4">
        <f t="shared" si="33"/>
        <v>2714</v>
      </c>
      <c r="AE119" s="4">
        <f t="shared" si="34"/>
        <v>2714</v>
      </c>
      <c r="AF119" s="4">
        <f t="shared" si="35"/>
        <v>1015.8888888888888</v>
      </c>
    </row>
    <row r="120" spans="27:32" hidden="1" x14ac:dyDescent="0.25">
      <c r="AA120" s="4">
        <v>119</v>
      </c>
      <c r="AB120" s="4">
        <f t="shared" si="31"/>
        <v>-1011.5</v>
      </c>
      <c r="AC120" s="4">
        <f t="shared" si="32"/>
        <v>1150</v>
      </c>
      <c r="AD120" s="4">
        <f t="shared" si="33"/>
        <v>2737</v>
      </c>
      <c r="AE120" s="4">
        <f t="shared" si="34"/>
        <v>2737</v>
      </c>
      <c r="AF120" s="4">
        <f t="shared" si="35"/>
        <v>1020.1666666666665</v>
      </c>
    </row>
    <row r="121" spans="27:32" hidden="1" x14ac:dyDescent="0.25">
      <c r="AA121" s="4">
        <v>120</v>
      </c>
      <c r="AB121" s="4">
        <f t="shared" si="31"/>
        <v>-1020</v>
      </c>
      <c r="AC121" s="4">
        <f t="shared" si="32"/>
        <v>1150</v>
      </c>
      <c r="AD121" s="4">
        <f t="shared" si="33"/>
        <v>2760</v>
      </c>
      <c r="AE121" s="4">
        <f t="shared" si="34"/>
        <v>2760</v>
      </c>
      <c r="AF121" s="4">
        <f t="shared" si="35"/>
        <v>1024.4444444444443</v>
      </c>
    </row>
    <row r="122" spans="27:32" hidden="1" x14ac:dyDescent="0.25">
      <c r="AA122" s="4">
        <v>121</v>
      </c>
      <c r="AB122" s="4">
        <f t="shared" si="31"/>
        <v>-1028.5</v>
      </c>
      <c r="AC122" s="4">
        <f t="shared" si="32"/>
        <v>1150</v>
      </c>
      <c r="AD122" s="4">
        <f t="shared" si="33"/>
        <v>2783</v>
      </c>
      <c r="AE122" s="4">
        <f t="shared" si="34"/>
        <v>2783</v>
      </c>
      <c r="AF122" s="4">
        <f t="shared" si="35"/>
        <v>1028.7222222222222</v>
      </c>
    </row>
    <row r="123" spans="27:32" hidden="1" x14ac:dyDescent="0.25">
      <c r="AA123" s="4">
        <v>122</v>
      </c>
      <c r="AB123" s="4">
        <f t="shared" si="31"/>
        <v>-1037</v>
      </c>
      <c r="AC123" s="4">
        <f t="shared" si="32"/>
        <v>1150</v>
      </c>
      <c r="AD123" s="4">
        <f t="shared" si="33"/>
        <v>2806</v>
      </c>
      <c r="AE123" s="4">
        <f t="shared" si="34"/>
        <v>2806</v>
      </c>
      <c r="AF123" s="4">
        <f t="shared" si="35"/>
        <v>1033</v>
      </c>
    </row>
    <row r="124" spans="27:32" hidden="1" x14ac:dyDescent="0.25">
      <c r="AA124" s="4">
        <v>123</v>
      </c>
      <c r="AB124" s="4">
        <f t="shared" si="31"/>
        <v>-1045.5</v>
      </c>
      <c r="AC124" s="4">
        <f t="shared" si="32"/>
        <v>1150</v>
      </c>
      <c r="AD124" s="4">
        <f t="shared" si="33"/>
        <v>2829</v>
      </c>
      <c r="AE124" s="4">
        <f t="shared" si="34"/>
        <v>2829</v>
      </c>
      <c r="AF124" s="4">
        <f t="shared" si="35"/>
        <v>1037.2777777777778</v>
      </c>
    </row>
    <row r="125" spans="27:32" hidden="1" x14ac:dyDescent="0.25">
      <c r="AA125" s="4">
        <v>124</v>
      </c>
      <c r="AB125" s="4">
        <f t="shared" si="31"/>
        <v>-1054</v>
      </c>
      <c r="AC125" s="4">
        <f t="shared" si="32"/>
        <v>1150</v>
      </c>
      <c r="AD125" s="4">
        <f t="shared" si="33"/>
        <v>2852</v>
      </c>
      <c r="AE125" s="4">
        <f t="shared" si="34"/>
        <v>2852</v>
      </c>
      <c r="AF125" s="4">
        <f t="shared" si="35"/>
        <v>1041.5555555555554</v>
      </c>
    </row>
    <row r="126" spans="27:32" hidden="1" x14ac:dyDescent="0.25">
      <c r="AA126" s="4">
        <v>125</v>
      </c>
      <c r="AB126" s="4">
        <f t="shared" si="31"/>
        <v>-1062.5</v>
      </c>
      <c r="AC126" s="4">
        <f t="shared" si="32"/>
        <v>1150</v>
      </c>
      <c r="AD126" s="4">
        <f t="shared" si="33"/>
        <v>2875</v>
      </c>
      <c r="AE126" s="4">
        <f t="shared" si="34"/>
        <v>2875</v>
      </c>
      <c r="AF126" s="4">
        <f t="shared" si="35"/>
        <v>1045.833333333333</v>
      </c>
    </row>
    <row r="127" spans="27:32" hidden="1" x14ac:dyDescent="0.25">
      <c r="AA127" s="4">
        <v>126</v>
      </c>
      <c r="AB127" s="4">
        <f t="shared" si="31"/>
        <v>-1071</v>
      </c>
      <c r="AC127" s="4">
        <f t="shared" si="32"/>
        <v>1150</v>
      </c>
      <c r="AD127" s="4">
        <f t="shared" si="33"/>
        <v>2898</v>
      </c>
      <c r="AE127" s="4">
        <f t="shared" si="34"/>
        <v>2898</v>
      </c>
      <c r="AF127" s="4">
        <f t="shared" si="35"/>
        <v>1050.1111111111111</v>
      </c>
    </row>
    <row r="128" spans="27:32" hidden="1" x14ac:dyDescent="0.25">
      <c r="AA128" s="4">
        <v>127</v>
      </c>
      <c r="AB128" s="4">
        <f t="shared" si="31"/>
        <v>-1079.5</v>
      </c>
      <c r="AC128" s="4">
        <f t="shared" si="32"/>
        <v>1150</v>
      </c>
      <c r="AD128" s="4">
        <f t="shared" si="33"/>
        <v>2921</v>
      </c>
      <c r="AE128" s="4">
        <f t="shared" si="34"/>
        <v>2921</v>
      </c>
      <c r="AF128" s="4">
        <f t="shared" si="35"/>
        <v>1054.3888888888887</v>
      </c>
    </row>
    <row r="129" spans="27:32" x14ac:dyDescent="0.25">
      <c r="AA129" s="4">
        <v>128</v>
      </c>
      <c r="AB129" s="4">
        <f t="shared" si="31"/>
        <v>-1088</v>
      </c>
      <c r="AC129" s="4">
        <f t="shared" si="32"/>
        <v>1150</v>
      </c>
      <c r="AD129" s="4">
        <f t="shared" si="33"/>
        <v>2944</v>
      </c>
      <c r="AE129" s="4">
        <f t="shared" si="34"/>
        <v>2944</v>
      </c>
      <c r="AF129" s="4">
        <f t="shared" si="35"/>
        <v>1058.6666666666665</v>
      </c>
    </row>
    <row r="130" spans="27:32" x14ac:dyDescent="0.25">
      <c r="AA130" s="4">
        <v>129</v>
      </c>
      <c r="AB130" s="4">
        <f t="shared" si="31"/>
        <v>-1096.5</v>
      </c>
      <c r="AC130" s="4">
        <f t="shared" si="32"/>
        <v>1150</v>
      </c>
      <c r="AD130" s="4">
        <f t="shared" si="33"/>
        <v>2967</v>
      </c>
      <c r="AE130" s="4">
        <f t="shared" si="34"/>
        <v>2967</v>
      </c>
      <c r="AF130" s="4">
        <f t="shared" si="35"/>
        <v>1062.9444444444443</v>
      </c>
    </row>
    <row r="131" spans="27:32" x14ac:dyDescent="0.25">
      <c r="AA131" s="4">
        <v>130</v>
      </c>
      <c r="AB131" s="4">
        <f t="shared" si="31"/>
        <v>-1105</v>
      </c>
      <c r="AC131" s="4">
        <f t="shared" si="32"/>
        <v>1150</v>
      </c>
      <c r="AD131" s="4">
        <f t="shared" si="33"/>
        <v>2990</v>
      </c>
      <c r="AE131" s="4">
        <f t="shared" si="34"/>
        <v>2990</v>
      </c>
      <c r="AF131" s="4">
        <f t="shared" si="35"/>
        <v>1067.2222222222222</v>
      </c>
    </row>
    <row r="132" spans="27:32" x14ac:dyDescent="0.25">
      <c r="AA132" s="4">
        <v>131</v>
      </c>
      <c r="AB132" s="4">
        <f t="shared" si="31"/>
        <v>-1113.5</v>
      </c>
      <c r="AC132" s="4">
        <f t="shared" si="32"/>
        <v>1150</v>
      </c>
      <c r="AD132" s="4">
        <f t="shared" si="33"/>
        <v>3013</v>
      </c>
      <c r="AE132" s="4">
        <f t="shared" si="34"/>
        <v>3013</v>
      </c>
      <c r="AF132" s="4">
        <f t="shared" si="35"/>
        <v>1071.5</v>
      </c>
    </row>
    <row r="133" spans="27:32" x14ac:dyDescent="0.25">
      <c r="AA133" s="4">
        <v>132</v>
      </c>
      <c r="AB133" s="4">
        <f t="shared" si="31"/>
        <v>-1122</v>
      </c>
      <c r="AC133" s="4">
        <f t="shared" si="32"/>
        <v>1150</v>
      </c>
      <c r="AD133" s="4">
        <f t="shared" si="33"/>
        <v>3036</v>
      </c>
      <c r="AE133" s="4">
        <f t="shared" si="34"/>
        <v>3036</v>
      </c>
      <c r="AF133" s="4">
        <f t="shared" si="35"/>
        <v>1075.7777777777778</v>
      </c>
    </row>
    <row r="134" spans="27:32" x14ac:dyDescent="0.25">
      <c r="AA134" s="4">
        <v>133</v>
      </c>
      <c r="AB134" s="4">
        <f t="shared" si="31"/>
        <v>-1130.5</v>
      </c>
      <c r="AC134" s="4">
        <f t="shared" si="32"/>
        <v>1150</v>
      </c>
      <c r="AD134" s="4">
        <f t="shared" si="33"/>
        <v>3059</v>
      </c>
      <c r="AE134" s="4">
        <f t="shared" si="34"/>
        <v>3059</v>
      </c>
      <c r="AF134" s="4">
        <f t="shared" si="35"/>
        <v>1080.0555555555554</v>
      </c>
    </row>
    <row r="135" spans="27:32" x14ac:dyDescent="0.25">
      <c r="AA135" s="4">
        <v>134</v>
      </c>
      <c r="AB135" s="4">
        <f t="shared" si="31"/>
        <v>-1139</v>
      </c>
      <c r="AC135" s="4">
        <f t="shared" si="32"/>
        <v>1150</v>
      </c>
      <c r="AD135" s="4">
        <f t="shared" si="33"/>
        <v>3082</v>
      </c>
      <c r="AE135" s="4">
        <f t="shared" si="34"/>
        <v>3082</v>
      </c>
      <c r="AF135" s="4">
        <f t="shared" si="35"/>
        <v>1084.333333333333</v>
      </c>
    </row>
    <row r="136" spans="27:32" x14ac:dyDescent="0.25">
      <c r="AA136" s="4">
        <v>135</v>
      </c>
      <c r="AB136" s="4">
        <f t="shared" si="31"/>
        <v>-1147.5</v>
      </c>
      <c r="AC136" s="4">
        <f t="shared" si="32"/>
        <v>1150</v>
      </c>
      <c r="AD136" s="4">
        <f t="shared" si="33"/>
        <v>3105</v>
      </c>
      <c r="AE136" s="4">
        <f t="shared" si="34"/>
        <v>3105</v>
      </c>
      <c r="AF136" s="4">
        <f t="shared" si="35"/>
        <v>1088.6111111111111</v>
      </c>
    </row>
    <row r="137" spans="27:32" x14ac:dyDescent="0.25">
      <c r="AA137" s="4">
        <v>136</v>
      </c>
      <c r="AB137" s="4">
        <f t="shared" si="31"/>
        <v>-1156</v>
      </c>
      <c r="AC137" s="4">
        <f t="shared" si="32"/>
        <v>1150</v>
      </c>
      <c r="AD137" s="4">
        <f t="shared" si="33"/>
        <v>3128</v>
      </c>
      <c r="AE137" s="4">
        <f t="shared" si="34"/>
        <v>3128</v>
      </c>
      <c r="AF137" s="4">
        <f t="shared" si="35"/>
        <v>1092.8888888888887</v>
      </c>
    </row>
    <row r="138" spans="27:32" x14ac:dyDescent="0.25">
      <c r="AA138" s="4">
        <v>137</v>
      </c>
      <c r="AB138" s="4">
        <f t="shared" si="31"/>
        <v>-1164.5</v>
      </c>
      <c r="AC138" s="4">
        <f t="shared" si="32"/>
        <v>1150</v>
      </c>
      <c r="AD138" s="4">
        <f t="shared" si="33"/>
        <v>3151</v>
      </c>
      <c r="AE138" s="4">
        <f t="shared" si="34"/>
        <v>3151</v>
      </c>
      <c r="AF138" s="4">
        <f t="shared" si="35"/>
        <v>1097.1666666666665</v>
      </c>
    </row>
    <row r="139" spans="27:32" x14ac:dyDescent="0.25">
      <c r="AA139" s="4">
        <v>138</v>
      </c>
      <c r="AB139" s="4">
        <f t="shared" si="31"/>
        <v>-1173</v>
      </c>
      <c r="AC139" s="4">
        <f t="shared" si="32"/>
        <v>1150</v>
      </c>
      <c r="AD139" s="4">
        <f t="shared" si="33"/>
        <v>3174</v>
      </c>
      <c r="AE139" s="4">
        <f t="shared" si="34"/>
        <v>3174</v>
      </c>
      <c r="AF139" s="4">
        <f t="shared" si="35"/>
        <v>1101.4444444444443</v>
      </c>
    </row>
    <row r="140" spans="27:32" x14ac:dyDescent="0.25">
      <c r="AA140" s="4">
        <v>139</v>
      </c>
      <c r="AB140" s="4">
        <f t="shared" si="31"/>
        <v>-1181.5</v>
      </c>
      <c r="AC140" s="4">
        <f t="shared" si="32"/>
        <v>1150</v>
      </c>
      <c r="AD140" s="4">
        <f t="shared" si="33"/>
        <v>3197</v>
      </c>
      <c r="AE140" s="4">
        <f t="shared" si="34"/>
        <v>3197</v>
      </c>
      <c r="AF140" s="4">
        <f t="shared" si="35"/>
        <v>1105.7222222222222</v>
      </c>
    </row>
    <row r="141" spans="27:32" x14ac:dyDescent="0.25">
      <c r="AA141" s="4">
        <v>140</v>
      </c>
      <c r="AB141" s="4">
        <f t="shared" ref="AB141:AB204" si="36">IF(AA141&lt;100,-9*AA141,IF(AA141&lt;200,-8.5*AA141,-8*AA141))</f>
        <v>-1190</v>
      </c>
      <c r="AC141" s="4">
        <f t="shared" si="32"/>
        <v>1150</v>
      </c>
      <c r="AD141" s="4">
        <f t="shared" si="33"/>
        <v>3220</v>
      </c>
      <c r="AE141" s="4">
        <f t="shared" si="34"/>
        <v>3220</v>
      </c>
      <c r="AF141" s="4">
        <f t="shared" si="35"/>
        <v>1110</v>
      </c>
    </row>
    <row r="142" spans="27:32" x14ac:dyDescent="0.25">
      <c r="AA142" s="4">
        <v>141</v>
      </c>
      <c r="AB142" s="4">
        <f t="shared" si="36"/>
        <v>-1198.5</v>
      </c>
      <c r="AC142" s="4">
        <f t="shared" si="32"/>
        <v>1150</v>
      </c>
      <c r="AD142" s="4">
        <f t="shared" si="33"/>
        <v>3243</v>
      </c>
      <c r="AE142" s="4">
        <f t="shared" si="34"/>
        <v>3243</v>
      </c>
      <c r="AF142" s="4">
        <f t="shared" si="35"/>
        <v>1114.2777777777778</v>
      </c>
    </row>
    <row r="143" spans="27:32" x14ac:dyDescent="0.25">
      <c r="AA143" s="4">
        <v>142</v>
      </c>
      <c r="AB143" s="4">
        <f t="shared" si="36"/>
        <v>-1207</v>
      </c>
      <c r="AC143" s="4">
        <f t="shared" si="32"/>
        <v>1150</v>
      </c>
      <c r="AD143" s="4">
        <f t="shared" si="33"/>
        <v>3266</v>
      </c>
      <c r="AE143" s="4">
        <f t="shared" si="34"/>
        <v>3266</v>
      </c>
      <c r="AF143" s="4">
        <f t="shared" si="35"/>
        <v>1118.5555555555552</v>
      </c>
    </row>
    <row r="144" spans="27:32" x14ac:dyDescent="0.25">
      <c r="AA144" s="4">
        <v>143</v>
      </c>
      <c r="AB144" s="4">
        <f t="shared" si="36"/>
        <v>-1215.5</v>
      </c>
      <c r="AC144" s="4">
        <f t="shared" si="32"/>
        <v>1150</v>
      </c>
      <c r="AD144" s="4">
        <f t="shared" si="33"/>
        <v>3289</v>
      </c>
      <c r="AE144" s="4">
        <f t="shared" si="34"/>
        <v>3289</v>
      </c>
      <c r="AF144" s="4">
        <f t="shared" si="35"/>
        <v>1122.833333333333</v>
      </c>
    </row>
    <row r="145" spans="27:32" x14ac:dyDescent="0.25">
      <c r="AA145" s="4">
        <v>144</v>
      </c>
      <c r="AB145" s="4">
        <f t="shared" si="36"/>
        <v>-1224</v>
      </c>
      <c r="AC145" s="4">
        <f t="shared" si="32"/>
        <v>1150</v>
      </c>
      <c r="AD145" s="4">
        <f t="shared" si="33"/>
        <v>3312</v>
      </c>
      <c r="AE145" s="4">
        <f t="shared" si="34"/>
        <v>3312</v>
      </c>
      <c r="AF145" s="4">
        <f t="shared" si="35"/>
        <v>1127.1111111111111</v>
      </c>
    </row>
    <row r="146" spans="27:32" x14ac:dyDescent="0.25">
      <c r="AA146" s="4">
        <v>145</v>
      </c>
      <c r="AB146" s="4">
        <f t="shared" si="36"/>
        <v>-1232.5</v>
      </c>
      <c r="AC146" s="4">
        <f t="shared" si="32"/>
        <v>1150</v>
      </c>
      <c r="AD146" s="4">
        <f t="shared" si="33"/>
        <v>3335</v>
      </c>
      <c r="AE146" s="4">
        <f t="shared" si="34"/>
        <v>3335</v>
      </c>
      <c r="AF146" s="4">
        <f t="shared" si="35"/>
        <v>1131.3888888888887</v>
      </c>
    </row>
    <row r="147" spans="27:32" x14ac:dyDescent="0.25">
      <c r="AA147" s="4">
        <v>146</v>
      </c>
      <c r="AB147" s="4">
        <f t="shared" si="36"/>
        <v>-1241</v>
      </c>
      <c r="AC147" s="4">
        <f t="shared" si="32"/>
        <v>1150</v>
      </c>
      <c r="AD147" s="4">
        <f t="shared" si="33"/>
        <v>3358</v>
      </c>
      <c r="AE147" s="4">
        <f t="shared" si="34"/>
        <v>3358</v>
      </c>
      <c r="AF147" s="4">
        <f t="shared" si="35"/>
        <v>1135.6666666666665</v>
      </c>
    </row>
    <row r="148" spans="27:32" x14ac:dyDescent="0.25">
      <c r="AA148" s="4">
        <v>147</v>
      </c>
      <c r="AB148" s="4">
        <f t="shared" si="36"/>
        <v>-1249.5</v>
      </c>
      <c r="AC148" s="4">
        <f t="shared" si="32"/>
        <v>1150</v>
      </c>
      <c r="AD148" s="4">
        <f t="shared" si="33"/>
        <v>3381</v>
      </c>
      <c r="AE148" s="4">
        <f t="shared" si="34"/>
        <v>3381</v>
      </c>
      <c r="AF148" s="4">
        <f t="shared" si="35"/>
        <v>1139.9444444444443</v>
      </c>
    </row>
    <row r="149" spans="27:32" x14ac:dyDescent="0.25">
      <c r="AA149" s="4">
        <v>148</v>
      </c>
      <c r="AB149" s="4">
        <f t="shared" si="36"/>
        <v>-1258</v>
      </c>
      <c r="AC149" s="4">
        <f t="shared" si="32"/>
        <v>1150</v>
      </c>
      <c r="AD149" s="4">
        <f t="shared" si="33"/>
        <v>3404</v>
      </c>
      <c r="AE149" s="4">
        <f t="shared" si="34"/>
        <v>3404</v>
      </c>
      <c r="AF149" s="4">
        <f t="shared" si="35"/>
        <v>1144.2222222222222</v>
      </c>
    </row>
    <row r="150" spans="27:32" x14ac:dyDescent="0.25">
      <c r="AA150" s="4">
        <v>149</v>
      </c>
      <c r="AB150" s="4">
        <f t="shared" si="36"/>
        <v>-1266.5</v>
      </c>
      <c r="AC150" s="4">
        <f t="shared" si="32"/>
        <v>1150</v>
      </c>
      <c r="AD150" s="4">
        <f t="shared" si="33"/>
        <v>3427</v>
      </c>
      <c r="AE150" s="4">
        <f t="shared" si="34"/>
        <v>3427</v>
      </c>
      <c r="AF150" s="4">
        <f t="shared" si="35"/>
        <v>1148.5</v>
      </c>
    </row>
    <row r="151" spans="27:32" x14ac:dyDescent="0.25">
      <c r="AA151" s="6">
        <v>150</v>
      </c>
      <c r="AB151" s="4">
        <f t="shared" si="36"/>
        <v>-1275</v>
      </c>
      <c r="AC151" s="4">
        <f t="shared" si="32"/>
        <v>1150</v>
      </c>
      <c r="AD151" s="4">
        <f t="shared" si="33"/>
        <v>3450</v>
      </c>
      <c r="AE151" s="4">
        <f t="shared" si="34"/>
        <v>3450</v>
      </c>
      <c r="AF151" s="6">
        <f t="shared" si="35"/>
        <v>1152.7777777777778</v>
      </c>
    </row>
    <row r="152" spans="27:32" x14ac:dyDescent="0.25">
      <c r="AA152" s="4">
        <v>151</v>
      </c>
      <c r="AB152" s="4">
        <f t="shared" si="36"/>
        <v>-1283.5</v>
      </c>
      <c r="AC152" s="4">
        <f t="shared" si="32"/>
        <v>1150</v>
      </c>
      <c r="AD152" s="4">
        <f t="shared" si="33"/>
        <v>3450</v>
      </c>
      <c r="AE152" s="4">
        <f t="shared" si="34"/>
        <v>3473</v>
      </c>
      <c r="AF152" s="4">
        <f t="shared" si="35"/>
        <v>1149.3888888888887</v>
      </c>
    </row>
    <row r="153" spans="27:32" x14ac:dyDescent="0.25">
      <c r="AA153" s="4">
        <v>152</v>
      </c>
      <c r="AB153" s="4">
        <f t="shared" si="36"/>
        <v>-1292</v>
      </c>
      <c r="AC153" s="4">
        <f t="shared" si="32"/>
        <v>1150</v>
      </c>
      <c r="AD153" s="4">
        <f t="shared" si="33"/>
        <v>3450</v>
      </c>
      <c r="AE153" s="4">
        <f t="shared" si="34"/>
        <v>3496</v>
      </c>
      <c r="AF153" s="4">
        <f t="shared" si="35"/>
        <v>1146</v>
      </c>
    </row>
    <row r="154" spans="27:32" x14ac:dyDescent="0.25">
      <c r="AA154" s="4">
        <v>153</v>
      </c>
      <c r="AB154" s="4">
        <f t="shared" si="36"/>
        <v>-1300.5</v>
      </c>
      <c r="AC154" s="4">
        <f t="shared" si="32"/>
        <v>1150</v>
      </c>
      <c r="AD154" s="4">
        <f t="shared" si="33"/>
        <v>3450</v>
      </c>
      <c r="AE154" s="4">
        <f t="shared" si="34"/>
        <v>3519</v>
      </c>
      <c r="AF154" s="4">
        <f t="shared" si="35"/>
        <v>1142.6111111111111</v>
      </c>
    </row>
    <row r="155" spans="27:32" x14ac:dyDescent="0.25">
      <c r="AA155" s="4">
        <v>154</v>
      </c>
      <c r="AB155" s="4">
        <f t="shared" si="36"/>
        <v>-1309</v>
      </c>
      <c r="AC155" s="4">
        <f t="shared" si="32"/>
        <v>1150</v>
      </c>
      <c r="AD155" s="4">
        <f t="shared" si="33"/>
        <v>3450</v>
      </c>
      <c r="AE155" s="4">
        <f t="shared" si="34"/>
        <v>3542</v>
      </c>
      <c r="AF155" s="4">
        <f t="shared" si="35"/>
        <v>1139.2222222222222</v>
      </c>
    </row>
    <row r="156" spans="27:32" x14ac:dyDescent="0.25">
      <c r="AA156" s="4">
        <v>155</v>
      </c>
      <c r="AB156" s="4">
        <f t="shared" si="36"/>
        <v>-1317.5</v>
      </c>
      <c r="AC156" s="4">
        <f t="shared" si="32"/>
        <v>1150</v>
      </c>
      <c r="AD156" s="4">
        <f t="shared" si="33"/>
        <v>3450</v>
      </c>
      <c r="AE156" s="4">
        <f t="shared" si="34"/>
        <v>3565</v>
      </c>
      <c r="AF156" s="4">
        <f t="shared" si="35"/>
        <v>1135.8333333333333</v>
      </c>
    </row>
    <row r="157" spans="27:32" x14ac:dyDescent="0.25">
      <c r="AA157" s="4">
        <v>156</v>
      </c>
      <c r="AB157" s="4">
        <f t="shared" si="36"/>
        <v>-1326</v>
      </c>
      <c r="AC157" s="4">
        <f t="shared" si="32"/>
        <v>1150</v>
      </c>
      <c r="AD157" s="4">
        <f t="shared" si="33"/>
        <v>3450</v>
      </c>
      <c r="AE157" s="4">
        <f t="shared" si="34"/>
        <v>3588</v>
      </c>
      <c r="AF157" s="4">
        <f t="shared" si="35"/>
        <v>1132.4444444444443</v>
      </c>
    </row>
    <row r="158" spans="27:32" x14ac:dyDescent="0.25">
      <c r="AA158" s="4">
        <v>157</v>
      </c>
      <c r="AB158" s="4">
        <f t="shared" si="36"/>
        <v>-1334.5</v>
      </c>
      <c r="AC158" s="4">
        <f t="shared" si="32"/>
        <v>1150</v>
      </c>
      <c r="AD158" s="4">
        <f t="shared" si="33"/>
        <v>3450</v>
      </c>
      <c r="AE158" s="4">
        <f t="shared" si="34"/>
        <v>3611</v>
      </c>
      <c r="AF158" s="4">
        <f t="shared" si="35"/>
        <v>1129.0555555555554</v>
      </c>
    </row>
    <row r="159" spans="27:32" x14ac:dyDescent="0.25">
      <c r="AA159" s="4">
        <v>158</v>
      </c>
      <c r="AB159" s="4">
        <f t="shared" si="36"/>
        <v>-1343</v>
      </c>
      <c r="AC159" s="4">
        <f t="shared" si="32"/>
        <v>1150</v>
      </c>
      <c r="AD159" s="4">
        <f t="shared" si="33"/>
        <v>3450</v>
      </c>
      <c r="AE159" s="4">
        <f t="shared" si="34"/>
        <v>3634</v>
      </c>
      <c r="AF159" s="4">
        <f t="shared" si="35"/>
        <v>1125.6666666666665</v>
      </c>
    </row>
    <row r="160" spans="27:32" x14ac:dyDescent="0.25">
      <c r="AA160" s="4">
        <v>159</v>
      </c>
      <c r="AB160" s="4">
        <f t="shared" si="36"/>
        <v>-1351.5</v>
      </c>
      <c r="AC160" s="4">
        <f t="shared" si="32"/>
        <v>1150</v>
      </c>
      <c r="AD160" s="4">
        <f t="shared" si="33"/>
        <v>3450</v>
      </c>
      <c r="AE160" s="4">
        <f t="shared" si="34"/>
        <v>3657</v>
      </c>
      <c r="AF160" s="4">
        <f t="shared" si="35"/>
        <v>1122.2777777777778</v>
      </c>
    </row>
    <row r="161" spans="27:32" x14ac:dyDescent="0.25">
      <c r="AA161" s="4">
        <v>160</v>
      </c>
      <c r="AB161" s="4">
        <f t="shared" si="36"/>
        <v>-1360</v>
      </c>
      <c r="AC161" s="4">
        <f t="shared" si="32"/>
        <v>1150</v>
      </c>
      <c r="AD161" s="4">
        <f t="shared" si="33"/>
        <v>3450</v>
      </c>
      <c r="AE161" s="4">
        <f t="shared" si="34"/>
        <v>3680</v>
      </c>
      <c r="AF161" s="4">
        <f t="shared" si="35"/>
        <v>1118.8888888888887</v>
      </c>
    </row>
    <row r="162" spans="27:32" x14ac:dyDescent="0.25">
      <c r="AA162" s="4">
        <v>161</v>
      </c>
      <c r="AB162" s="4">
        <f t="shared" si="36"/>
        <v>-1368.5</v>
      </c>
      <c r="AC162" s="4">
        <f t="shared" si="32"/>
        <v>1150</v>
      </c>
      <c r="AD162" s="4">
        <f t="shared" si="33"/>
        <v>3450</v>
      </c>
      <c r="AE162" s="4">
        <f t="shared" si="34"/>
        <v>3703</v>
      </c>
      <c r="AF162" s="4">
        <f t="shared" si="35"/>
        <v>1115.5</v>
      </c>
    </row>
    <row r="163" spans="27:32" x14ac:dyDescent="0.25">
      <c r="AA163" s="4">
        <v>162</v>
      </c>
      <c r="AB163" s="4">
        <f t="shared" si="36"/>
        <v>-1377</v>
      </c>
      <c r="AC163" s="4">
        <f t="shared" si="32"/>
        <v>1150</v>
      </c>
      <c r="AD163" s="4">
        <f t="shared" si="33"/>
        <v>3450</v>
      </c>
      <c r="AE163" s="4">
        <f t="shared" si="34"/>
        <v>3726</v>
      </c>
      <c r="AF163" s="4">
        <f t="shared" si="35"/>
        <v>1112.1111111111111</v>
      </c>
    </row>
    <row r="164" spans="27:32" x14ac:dyDescent="0.25">
      <c r="AA164" s="4">
        <v>163</v>
      </c>
      <c r="AB164" s="4">
        <f t="shared" si="36"/>
        <v>-1385.5</v>
      </c>
      <c r="AC164" s="4">
        <f t="shared" si="32"/>
        <v>1150</v>
      </c>
      <c r="AD164" s="4">
        <f t="shared" si="33"/>
        <v>3450</v>
      </c>
      <c r="AE164" s="4">
        <f t="shared" si="34"/>
        <v>3749</v>
      </c>
      <c r="AF164" s="4">
        <f t="shared" si="35"/>
        <v>1108.7222222222222</v>
      </c>
    </row>
    <row r="165" spans="27:32" x14ac:dyDescent="0.25">
      <c r="AA165" s="4">
        <v>164</v>
      </c>
      <c r="AB165" s="4">
        <f t="shared" si="36"/>
        <v>-1394</v>
      </c>
      <c r="AC165" s="4">
        <f t="shared" si="32"/>
        <v>1150</v>
      </c>
      <c r="AD165" s="4">
        <f t="shared" si="33"/>
        <v>3450</v>
      </c>
      <c r="AE165" s="4">
        <f t="shared" si="34"/>
        <v>3772</v>
      </c>
      <c r="AF165" s="4">
        <f t="shared" si="35"/>
        <v>1105.3333333333333</v>
      </c>
    </row>
    <row r="166" spans="27:32" x14ac:dyDescent="0.25">
      <c r="AA166" s="4">
        <v>165</v>
      </c>
      <c r="AB166" s="4">
        <f t="shared" si="36"/>
        <v>-1402.5</v>
      </c>
      <c r="AC166" s="4">
        <f t="shared" si="32"/>
        <v>1150</v>
      </c>
      <c r="AD166" s="4">
        <f t="shared" si="33"/>
        <v>3450</v>
      </c>
      <c r="AE166" s="4">
        <f t="shared" si="34"/>
        <v>3795</v>
      </c>
      <c r="AF166" s="4">
        <f t="shared" si="35"/>
        <v>1101.9444444444443</v>
      </c>
    </row>
    <row r="167" spans="27:32" x14ac:dyDescent="0.25">
      <c r="AA167" s="4">
        <v>166</v>
      </c>
      <c r="AB167" s="4">
        <f t="shared" si="36"/>
        <v>-1411</v>
      </c>
      <c r="AC167" s="4">
        <f t="shared" si="32"/>
        <v>1150</v>
      </c>
      <c r="AD167" s="4">
        <f t="shared" si="33"/>
        <v>3450</v>
      </c>
      <c r="AE167" s="4">
        <f t="shared" si="34"/>
        <v>3818</v>
      </c>
      <c r="AF167" s="4">
        <f t="shared" si="35"/>
        <v>1098.5555555555554</v>
      </c>
    </row>
    <row r="168" spans="27:32" x14ac:dyDescent="0.25">
      <c r="AA168" s="4">
        <v>167</v>
      </c>
      <c r="AB168" s="4">
        <f t="shared" si="36"/>
        <v>-1419.5</v>
      </c>
      <c r="AC168" s="4">
        <f t="shared" si="32"/>
        <v>1150</v>
      </c>
      <c r="AD168" s="4">
        <f t="shared" si="33"/>
        <v>3450</v>
      </c>
      <c r="AE168" s="4">
        <f t="shared" si="34"/>
        <v>3841</v>
      </c>
      <c r="AF168" s="4">
        <f t="shared" si="35"/>
        <v>1095.1666666666665</v>
      </c>
    </row>
    <row r="169" spans="27:32" x14ac:dyDescent="0.25">
      <c r="AA169" s="4">
        <v>168</v>
      </c>
      <c r="AB169" s="4">
        <f t="shared" si="36"/>
        <v>-1428</v>
      </c>
      <c r="AC169" s="4">
        <f t="shared" ref="AC169:AC232" si="37">IF(AA169&lt;50, AA169*$Z$29,50*$Z$29)</f>
        <v>1150</v>
      </c>
      <c r="AD169" s="4">
        <f t="shared" ref="AD169:AD232" si="38">IF(AA169&lt;150,AA169*$Z$29,150*$Z$29)</f>
        <v>3450</v>
      </c>
      <c r="AE169" s="4">
        <f t="shared" ref="AE169:AE232" si="39">IF(AA169&lt;250,AA169*$Z$29,250*$Z$29)</f>
        <v>3864</v>
      </c>
      <c r="AF169" s="4">
        <f t="shared" ref="AF169:AF232" si="40">AB169+4/9*AC169+3/9*AD169+2/9*AE169</f>
        <v>1091.7777777777778</v>
      </c>
    </row>
    <row r="170" spans="27:32" x14ac:dyDescent="0.25">
      <c r="AA170" s="4">
        <v>169</v>
      </c>
      <c r="AB170" s="4">
        <f t="shared" si="36"/>
        <v>-1436.5</v>
      </c>
      <c r="AC170" s="4">
        <f t="shared" si="37"/>
        <v>1150</v>
      </c>
      <c r="AD170" s="4">
        <f t="shared" si="38"/>
        <v>3450</v>
      </c>
      <c r="AE170" s="4">
        <f t="shared" si="39"/>
        <v>3887</v>
      </c>
      <c r="AF170" s="4">
        <f t="shared" si="40"/>
        <v>1088.3888888888887</v>
      </c>
    </row>
    <row r="171" spans="27:32" x14ac:dyDescent="0.25">
      <c r="AA171" s="4">
        <v>170</v>
      </c>
      <c r="AB171" s="4">
        <f t="shared" si="36"/>
        <v>-1445</v>
      </c>
      <c r="AC171" s="4">
        <f t="shared" si="37"/>
        <v>1150</v>
      </c>
      <c r="AD171" s="4">
        <f t="shared" si="38"/>
        <v>3450</v>
      </c>
      <c r="AE171" s="4">
        <f t="shared" si="39"/>
        <v>3910</v>
      </c>
      <c r="AF171" s="4">
        <f t="shared" si="40"/>
        <v>1085</v>
      </c>
    </row>
    <row r="172" spans="27:32" x14ac:dyDescent="0.25">
      <c r="AA172" s="4">
        <v>171</v>
      </c>
      <c r="AB172" s="4">
        <f t="shared" si="36"/>
        <v>-1453.5</v>
      </c>
      <c r="AC172" s="4">
        <f t="shared" si="37"/>
        <v>1150</v>
      </c>
      <c r="AD172" s="4">
        <f t="shared" si="38"/>
        <v>3450</v>
      </c>
      <c r="AE172" s="4">
        <f t="shared" si="39"/>
        <v>3933</v>
      </c>
      <c r="AF172" s="4">
        <f t="shared" si="40"/>
        <v>1081.6111111111111</v>
      </c>
    </row>
    <row r="173" spans="27:32" x14ac:dyDescent="0.25">
      <c r="AA173" s="4">
        <v>172</v>
      </c>
      <c r="AB173" s="4">
        <f t="shared" si="36"/>
        <v>-1462</v>
      </c>
      <c r="AC173" s="4">
        <f t="shared" si="37"/>
        <v>1150</v>
      </c>
      <c r="AD173" s="4">
        <f t="shared" si="38"/>
        <v>3450</v>
      </c>
      <c r="AE173" s="4">
        <f t="shared" si="39"/>
        <v>3956</v>
      </c>
      <c r="AF173" s="4">
        <f t="shared" si="40"/>
        <v>1078.2222222222222</v>
      </c>
    </row>
    <row r="174" spans="27:32" x14ac:dyDescent="0.25">
      <c r="AA174" s="4">
        <v>173</v>
      </c>
      <c r="AB174" s="4">
        <f t="shared" si="36"/>
        <v>-1470.5</v>
      </c>
      <c r="AC174" s="4">
        <f t="shared" si="37"/>
        <v>1150</v>
      </c>
      <c r="AD174" s="4">
        <f t="shared" si="38"/>
        <v>3450</v>
      </c>
      <c r="AE174" s="4">
        <f t="shared" si="39"/>
        <v>3979</v>
      </c>
      <c r="AF174" s="4">
        <f t="shared" si="40"/>
        <v>1074.8333333333333</v>
      </c>
    </row>
    <row r="175" spans="27:32" x14ac:dyDescent="0.25">
      <c r="AA175" s="4">
        <v>174</v>
      </c>
      <c r="AB175" s="4">
        <f t="shared" si="36"/>
        <v>-1479</v>
      </c>
      <c r="AC175" s="4">
        <f t="shared" si="37"/>
        <v>1150</v>
      </c>
      <c r="AD175" s="4">
        <f t="shared" si="38"/>
        <v>3450</v>
      </c>
      <c r="AE175" s="4">
        <f t="shared" si="39"/>
        <v>4002</v>
      </c>
      <c r="AF175" s="4">
        <f t="shared" si="40"/>
        <v>1071.4444444444443</v>
      </c>
    </row>
    <row r="176" spans="27:32" x14ac:dyDescent="0.25">
      <c r="AA176" s="4">
        <v>175</v>
      </c>
      <c r="AB176" s="4">
        <f t="shared" si="36"/>
        <v>-1487.5</v>
      </c>
      <c r="AC176" s="4">
        <f t="shared" si="37"/>
        <v>1150</v>
      </c>
      <c r="AD176" s="4">
        <f t="shared" si="38"/>
        <v>3450</v>
      </c>
      <c r="AE176" s="4">
        <f t="shared" si="39"/>
        <v>4025</v>
      </c>
      <c r="AF176" s="4">
        <f t="shared" si="40"/>
        <v>1068.0555555555554</v>
      </c>
    </row>
    <row r="177" spans="27:32" x14ac:dyDescent="0.25">
      <c r="AA177" s="4">
        <v>176</v>
      </c>
      <c r="AB177" s="4">
        <f t="shared" si="36"/>
        <v>-1496</v>
      </c>
      <c r="AC177" s="4">
        <f t="shared" si="37"/>
        <v>1150</v>
      </c>
      <c r="AD177" s="4">
        <f t="shared" si="38"/>
        <v>3450</v>
      </c>
      <c r="AE177" s="4">
        <f t="shared" si="39"/>
        <v>4048</v>
      </c>
      <c r="AF177" s="4">
        <f t="shared" si="40"/>
        <v>1064.6666666666665</v>
      </c>
    </row>
    <row r="178" spans="27:32" x14ac:dyDescent="0.25">
      <c r="AA178" s="4">
        <v>177</v>
      </c>
      <c r="AB178" s="4">
        <f t="shared" si="36"/>
        <v>-1504.5</v>
      </c>
      <c r="AC178" s="4">
        <f t="shared" si="37"/>
        <v>1150</v>
      </c>
      <c r="AD178" s="4">
        <f t="shared" si="38"/>
        <v>3450</v>
      </c>
      <c r="AE178" s="4">
        <f t="shared" si="39"/>
        <v>4071</v>
      </c>
      <c r="AF178" s="4">
        <f t="shared" si="40"/>
        <v>1061.2777777777778</v>
      </c>
    </row>
    <row r="179" spans="27:32" x14ac:dyDescent="0.25">
      <c r="AA179" s="4">
        <v>178</v>
      </c>
      <c r="AB179" s="4">
        <f t="shared" si="36"/>
        <v>-1513</v>
      </c>
      <c r="AC179" s="4">
        <f t="shared" si="37"/>
        <v>1150</v>
      </c>
      <c r="AD179" s="4">
        <f t="shared" si="38"/>
        <v>3450</v>
      </c>
      <c r="AE179" s="4">
        <f t="shared" si="39"/>
        <v>4094</v>
      </c>
      <c r="AF179" s="4">
        <f t="shared" si="40"/>
        <v>1057.8888888888887</v>
      </c>
    </row>
    <row r="180" spans="27:32" x14ac:dyDescent="0.25">
      <c r="AA180" s="4">
        <v>179</v>
      </c>
      <c r="AB180" s="4">
        <f t="shared" si="36"/>
        <v>-1521.5</v>
      </c>
      <c r="AC180" s="4">
        <f t="shared" si="37"/>
        <v>1150</v>
      </c>
      <c r="AD180" s="4">
        <f t="shared" si="38"/>
        <v>3450</v>
      </c>
      <c r="AE180" s="4">
        <f t="shared" si="39"/>
        <v>4117</v>
      </c>
      <c r="AF180" s="4">
        <f t="shared" si="40"/>
        <v>1054.5</v>
      </c>
    </row>
    <row r="181" spans="27:32" x14ac:dyDescent="0.25">
      <c r="AA181" s="4">
        <v>180</v>
      </c>
      <c r="AB181" s="4">
        <f t="shared" si="36"/>
        <v>-1530</v>
      </c>
      <c r="AC181" s="4">
        <f t="shared" si="37"/>
        <v>1150</v>
      </c>
      <c r="AD181" s="4">
        <f t="shared" si="38"/>
        <v>3450</v>
      </c>
      <c r="AE181" s="4">
        <f t="shared" si="39"/>
        <v>4140</v>
      </c>
      <c r="AF181" s="4">
        <f t="shared" si="40"/>
        <v>1051.1111111111111</v>
      </c>
    </row>
    <row r="182" spans="27:32" x14ac:dyDescent="0.25">
      <c r="AA182" s="4">
        <v>181</v>
      </c>
      <c r="AB182" s="4">
        <f t="shared" si="36"/>
        <v>-1538.5</v>
      </c>
      <c r="AC182" s="4">
        <f t="shared" si="37"/>
        <v>1150</v>
      </c>
      <c r="AD182" s="4">
        <f t="shared" si="38"/>
        <v>3450</v>
      </c>
      <c r="AE182" s="4">
        <f t="shared" si="39"/>
        <v>4163</v>
      </c>
      <c r="AF182" s="4">
        <f t="shared" si="40"/>
        <v>1047.7222222222222</v>
      </c>
    </row>
    <row r="183" spans="27:32" x14ac:dyDescent="0.25">
      <c r="AA183" s="4">
        <v>182</v>
      </c>
      <c r="AB183" s="4">
        <f t="shared" si="36"/>
        <v>-1547</v>
      </c>
      <c r="AC183" s="4">
        <f t="shared" si="37"/>
        <v>1150</v>
      </c>
      <c r="AD183" s="4">
        <f t="shared" si="38"/>
        <v>3450</v>
      </c>
      <c r="AE183" s="4">
        <f t="shared" si="39"/>
        <v>4186</v>
      </c>
      <c r="AF183" s="4">
        <f t="shared" si="40"/>
        <v>1044.3333333333333</v>
      </c>
    </row>
    <row r="184" spans="27:32" x14ac:dyDescent="0.25">
      <c r="AA184" s="4">
        <v>183</v>
      </c>
      <c r="AB184" s="4">
        <f t="shared" si="36"/>
        <v>-1555.5</v>
      </c>
      <c r="AC184" s="4">
        <f t="shared" si="37"/>
        <v>1150</v>
      </c>
      <c r="AD184" s="4">
        <f t="shared" si="38"/>
        <v>3450</v>
      </c>
      <c r="AE184" s="4">
        <f t="shared" si="39"/>
        <v>4209</v>
      </c>
      <c r="AF184" s="4">
        <f t="shared" si="40"/>
        <v>1040.9444444444443</v>
      </c>
    </row>
    <row r="185" spans="27:32" x14ac:dyDescent="0.25">
      <c r="AA185" s="4">
        <v>184</v>
      </c>
      <c r="AB185" s="4">
        <f t="shared" si="36"/>
        <v>-1564</v>
      </c>
      <c r="AC185" s="4">
        <f t="shared" si="37"/>
        <v>1150</v>
      </c>
      <c r="AD185" s="4">
        <f t="shared" si="38"/>
        <v>3450</v>
      </c>
      <c r="AE185" s="4">
        <f t="shared" si="39"/>
        <v>4232</v>
      </c>
      <c r="AF185" s="4">
        <f t="shared" si="40"/>
        <v>1037.5555555555554</v>
      </c>
    </row>
    <row r="186" spans="27:32" x14ac:dyDescent="0.25">
      <c r="AA186" s="4">
        <v>185</v>
      </c>
      <c r="AB186" s="4">
        <f t="shared" si="36"/>
        <v>-1572.5</v>
      </c>
      <c r="AC186" s="4">
        <f t="shared" si="37"/>
        <v>1150</v>
      </c>
      <c r="AD186" s="4">
        <f t="shared" si="38"/>
        <v>3450</v>
      </c>
      <c r="AE186" s="4">
        <f t="shared" si="39"/>
        <v>4255</v>
      </c>
      <c r="AF186" s="4">
        <f t="shared" si="40"/>
        <v>1034.1666666666665</v>
      </c>
    </row>
    <row r="187" spans="27:32" x14ac:dyDescent="0.25">
      <c r="AA187" s="4">
        <v>186</v>
      </c>
      <c r="AB187" s="4">
        <f t="shared" si="36"/>
        <v>-1581</v>
      </c>
      <c r="AC187" s="4">
        <f t="shared" si="37"/>
        <v>1150</v>
      </c>
      <c r="AD187" s="4">
        <f t="shared" si="38"/>
        <v>3450</v>
      </c>
      <c r="AE187" s="4">
        <f t="shared" si="39"/>
        <v>4278</v>
      </c>
      <c r="AF187" s="4">
        <f t="shared" si="40"/>
        <v>1030.7777777777778</v>
      </c>
    </row>
    <row r="188" spans="27:32" x14ac:dyDescent="0.25">
      <c r="AA188" s="4">
        <v>187</v>
      </c>
      <c r="AB188" s="4">
        <f t="shared" si="36"/>
        <v>-1589.5</v>
      </c>
      <c r="AC188" s="4">
        <f t="shared" si="37"/>
        <v>1150</v>
      </c>
      <c r="AD188" s="4">
        <f t="shared" si="38"/>
        <v>3450</v>
      </c>
      <c r="AE188" s="4">
        <f t="shared" si="39"/>
        <v>4301</v>
      </c>
      <c r="AF188" s="4">
        <f t="shared" si="40"/>
        <v>1027.3888888888887</v>
      </c>
    </row>
    <row r="189" spans="27:32" x14ac:dyDescent="0.25">
      <c r="AA189" s="4">
        <v>188</v>
      </c>
      <c r="AB189" s="4">
        <f t="shared" si="36"/>
        <v>-1598</v>
      </c>
      <c r="AC189" s="4">
        <f t="shared" si="37"/>
        <v>1150</v>
      </c>
      <c r="AD189" s="4">
        <f t="shared" si="38"/>
        <v>3450</v>
      </c>
      <c r="AE189" s="4">
        <f t="shared" si="39"/>
        <v>4324</v>
      </c>
      <c r="AF189" s="4">
        <f t="shared" si="40"/>
        <v>1023.9999999999999</v>
      </c>
    </row>
    <row r="190" spans="27:32" x14ac:dyDescent="0.25">
      <c r="AA190" s="4">
        <v>189</v>
      </c>
      <c r="AB190" s="4">
        <f t="shared" si="36"/>
        <v>-1606.5</v>
      </c>
      <c r="AC190" s="4">
        <f t="shared" si="37"/>
        <v>1150</v>
      </c>
      <c r="AD190" s="4">
        <f t="shared" si="38"/>
        <v>3450</v>
      </c>
      <c r="AE190" s="4">
        <f t="shared" si="39"/>
        <v>4347</v>
      </c>
      <c r="AF190" s="4">
        <f t="shared" si="40"/>
        <v>1020.6111111111111</v>
      </c>
    </row>
    <row r="191" spans="27:32" x14ac:dyDescent="0.25">
      <c r="AA191" s="4">
        <v>190</v>
      </c>
      <c r="AB191" s="4">
        <f t="shared" si="36"/>
        <v>-1615</v>
      </c>
      <c r="AC191" s="4">
        <f t="shared" si="37"/>
        <v>1150</v>
      </c>
      <c r="AD191" s="4">
        <f t="shared" si="38"/>
        <v>3450</v>
      </c>
      <c r="AE191" s="4">
        <f t="shared" si="39"/>
        <v>4370</v>
      </c>
      <c r="AF191" s="4">
        <f t="shared" si="40"/>
        <v>1017.2222222222222</v>
      </c>
    </row>
    <row r="192" spans="27:32" x14ac:dyDescent="0.25">
      <c r="AA192" s="4">
        <v>191</v>
      </c>
      <c r="AB192" s="4">
        <f t="shared" si="36"/>
        <v>-1623.5</v>
      </c>
      <c r="AC192" s="4">
        <f t="shared" si="37"/>
        <v>1150</v>
      </c>
      <c r="AD192" s="4">
        <f t="shared" si="38"/>
        <v>3450</v>
      </c>
      <c r="AE192" s="4">
        <f t="shared" si="39"/>
        <v>4393</v>
      </c>
      <c r="AF192" s="4">
        <f t="shared" si="40"/>
        <v>1013.8333333333333</v>
      </c>
    </row>
    <row r="193" spans="27:32" x14ac:dyDescent="0.25">
      <c r="AA193" s="4">
        <v>192</v>
      </c>
      <c r="AB193" s="4">
        <f t="shared" si="36"/>
        <v>-1632</v>
      </c>
      <c r="AC193" s="4">
        <f t="shared" si="37"/>
        <v>1150</v>
      </c>
      <c r="AD193" s="4">
        <f t="shared" si="38"/>
        <v>3450</v>
      </c>
      <c r="AE193" s="4">
        <f t="shared" si="39"/>
        <v>4416</v>
      </c>
      <c r="AF193" s="4">
        <f t="shared" si="40"/>
        <v>1010.4444444444443</v>
      </c>
    </row>
    <row r="194" spans="27:32" x14ac:dyDescent="0.25">
      <c r="AA194" s="4">
        <v>193</v>
      </c>
      <c r="AB194" s="4">
        <f t="shared" si="36"/>
        <v>-1640.5</v>
      </c>
      <c r="AC194" s="4">
        <f t="shared" si="37"/>
        <v>1150</v>
      </c>
      <c r="AD194" s="4">
        <f t="shared" si="38"/>
        <v>3450</v>
      </c>
      <c r="AE194" s="4">
        <f t="shared" si="39"/>
        <v>4439</v>
      </c>
      <c r="AF194" s="4">
        <f t="shared" si="40"/>
        <v>1007.0555555555554</v>
      </c>
    </row>
    <row r="195" spans="27:32" x14ac:dyDescent="0.25">
      <c r="AA195" s="4">
        <v>194</v>
      </c>
      <c r="AB195" s="4">
        <f t="shared" si="36"/>
        <v>-1649</v>
      </c>
      <c r="AC195" s="4">
        <f t="shared" si="37"/>
        <v>1150</v>
      </c>
      <c r="AD195" s="4">
        <f t="shared" si="38"/>
        <v>3450</v>
      </c>
      <c r="AE195" s="4">
        <f t="shared" si="39"/>
        <v>4462</v>
      </c>
      <c r="AF195" s="4">
        <f t="shared" si="40"/>
        <v>1003.6666666666666</v>
      </c>
    </row>
    <row r="196" spans="27:32" x14ac:dyDescent="0.25">
      <c r="AA196" s="4">
        <v>195</v>
      </c>
      <c r="AB196" s="4">
        <f t="shared" si="36"/>
        <v>-1657.5</v>
      </c>
      <c r="AC196" s="4">
        <f t="shared" si="37"/>
        <v>1150</v>
      </c>
      <c r="AD196" s="4">
        <f t="shared" si="38"/>
        <v>3450</v>
      </c>
      <c r="AE196" s="4">
        <f t="shared" si="39"/>
        <v>4485</v>
      </c>
      <c r="AF196" s="4">
        <f t="shared" si="40"/>
        <v>1000.2777777777777</v>
      </c>
    </row>
    <row r="197" spans="27:32" x14ac:dyDescent="0.25">
      <c r="AA197" s="4">
        <v>196</v>
      </c>
      <c r="AB197" s="4">
        <f t="shared" si="36"/>
        <v>-1666</v>
      </c>
      <c r="AC197" s="4">
        <f t="shared" si="37"/>
        <v>1150</v>
      </c>
      <c r="AD197" s="4">
        <f t="shared" si="38"/>
        <v>3450</v>
      </c>
      <c r="AE197" s="4">
        <f t="shared" si="39"/>
        <v>4508</v>
      </c>
      <c r="AF197" s="4">
        <f t="shared" si="40"/>
        <v>996.8888888888888</v>
      </c>
    </row>
    <row r="198" spans="27:32" x14ac:dyDescent="0.25">
      <c r="AA198" s="4">
        <v>197</v>
      </c>
      <c r="AB198" s="4">
        <f t="shared" si="36"/>
        <v>-1674.5</v>
      </c>
      <c r="AC198" s="4">
        <f t="shared" si="37"/>
        <v>1150</v>
      </c>
      <c r="AD198" s="4">
        <f t="shared" si="38"/>
        <v>3450</v>
      </c>
      <c r="AE198" s="4">
        <f t="shared" si="39"/>
        <v>4531</v>
      </c>
      <c r="AF198" s="4">
        <f t="shared" si="40"/>
        <v>993.49999999999989</v>
      </c>
    </row>
    <row r="199" spans="27:32" x14ac:dyDescent="0.25">
      <c r="AA199" s="4">
        <v>198</v>
      </c>
      <c r="AB199" s="4">
        <f t="shared" si="36"/>
        <v>-1683</v>
      </c>
      <c r="AC199" s="4">
        <f t="shared" si="37"/>
        <v>1150</v>
      </c>
      <c r="AD199" s="4">
        <f t="shared" si="38"/>
        <v>3450</v>
      </c>
      <c r="AE199" s="4">
        <f t="shared" si="39"/>
        <v>4554</v>
      </c>
      <c r="AF199" s="4">
        <f t="shared" si="40"/>
        <v>990.11111111111109</v>
      </c>
    </row>
    <row r="200" spans="27:32" x14ac:dyDescent="0.25">
      <c r="AA200" s="4">
        <v>199</v>
      </c>
      <c r="AB200" s="4">
        <f t="shared" si="36"/>
        <v>-1691.5</v>
      </c>
      <c r="AC200" s="4">
        <f t="shared" si="37"/>
        <v>1150</v>
      </c>
      <c r="AD200" s="4">
        <f t="shared" si="38"/>
        <v>3450</v>
      </c>
      <c r="AE200" s="4">
        <f t="shared" si="39"/>
        <v>4577</v>
      </c>
      <c r="AF200" s="4">
        <f t="shared" si="40"/>
        <v>986.72222222222217</v>
      </c>
    </row>
    <row r="201" spans="27:32" x14ac:dyDescent="0.25">
      <c r="AA201" s="4">
        <v>200</v>
      </c>
      <c r="AB201" s="4">
        <f t="shared" si="36"/>
        <v>-1600</v>
      </c>
      <c r="AC201" s="4">
        <f t="shared" si="37"/>
        <v>1150</v>
      </c>
      <c r="AD201" s="4">
        <f t="shared" si="38"/>
        <v>3450</v>
      </c>
      <c r="AE201" s="4">
        <f t="shared" si="39"/>
        <v>4600</v>
      </c>
      <c r="AF201" s="4">
        <f t="shared" si="40"/>
        <v>1083.3333333333333</v>
      </c>
    </row>
    <row r="202" spans="27:32" x14ac:dyDescent="0.25">
      <c r="AA202" s="4">
        <v>201</v>
      </c>
      <c r="AB202" s="4">
        <f t="shared" si="36"/>
        <v>-1608</v>
      </c>
      <c r="AC202" s="4">
        <f t="shared" si="37"/>
        <v>1150</v>
      </c>
      <c r="AD202" s="4">
        <f t="shared" si="38"/>
        <v>3450</v>
      </c>
      <c r="AE202" s="4">
        <f t="shared" si="39"/>
        <v>4623</v>
      </c>
      <c r="AF202" s="4">
        <f t="shared" si="40"/>
        <v>1080.4444444444443</v>
      </c>
    </row>
    <row r="203" spans="27:32" x14ac:dyDescent="0.25">
      <c r="AA203" s="4">
        <v>202</v>
      </c>
      <c r="AB203" s="4">
        <f t="shared" si="36"/>
        <v>-1616</v>
      </c>
      <c r="AC203" s="4">
        <f t="shared" si="37"/>
        <v>1150</v>
      </c>
      <c r="AD203" s="4">
        <f t="shared" si="38"/>
        <v>3450</v>
      </c>
      <c r="AE203" s="4">
        <f t="shared" si="39"/>
        <v>4646</v>
      </c>
      <c r="AF203" s="4">
        <f t="shared" si="40"/>
        <v>1077.5555555555554</v>
      </c>
    </row>
    <row r="204" spans="27:32" x14ac:dyDescent="0.25">
      <c r="AA204" s="4">
        <v>203</v>
      </c>
      <c r="AB204" s="4">
        <f t="shared" si="36"/>
        <v>-1624</v>
      </c>
      <c r="AC204" s="4">
        <f t="shared" si="37"/>
        <v>1150</v>
      </c>
      <c r="AD204" s="4">
        <f t="shared" si="38"/>
        <v>3450</v>
      </c>
      <c r="AE204" s="4">
        <f t="shared" si="39"/>
        <v>4669</v>
      </c>
      <c r="AF204" s="4">
        <f t="shared" si="40"/>
        <v>1074.6666666666665</v>
      </c>
    </row>
    <row r="205" spans="27:32" x14ac:dyDescent="0.25">
      <c r="AA205" s="4">
        <v>204</v>
      </c>
      <c r="AB205" s="4">
        <f t="shared" ref="AB205:AB256" si="41">IF(AA205&lt;100,-9*AA205,IF(AA205&lt;200,-8.5*AA205,-8*AA205))</f>
        <v>-1632</v>
      </c>
      <c r="AC205" s="4">
        <f t="shared" si="37"/>
        <v>1150</v>
      </c>
      <c r="AD205" s="4">
        <f t="shared" si="38"/>
        <v>3450</v>
      </c>
      <c r="AE205" s="4">
        <f t="shared" si="39"/>
        <v>4692</v>
      </c>
      <c r="AF205" s="4">
        <f t="shared" si="40"/>
        <v>1071.7777777777776</v>
      </c>
    </row>
    <row r="206" spans="27:32" x14ac:dyDescent="0.25">
      <c r="AA206" s="4">
        <v>205</v>
      </c>
      <c r="AB206" s="4">
        <f t="shared" si="41"/>
        <v>-1640</v>
      </c>
      <c r="AC206" s="4">
        <f t="shared" si="37"/>
        <v>1150</v>
      </c>
      <c r="AD206" s="4">
        <f t="shared" si="38"/>
        <v>3450</v>
      </c>
      <c r="AE206" s="4">
        <f t="shared" si="39"/>
        <v>4715</v>
      </c>
      <c r="AF206" s="4">
        <f t="shared" si="40"/>
        <v>1068.8888888888889</v>
      </c>
    </row>
    <row r="207" spans="27:32" x14ac:dyDescent="0.25">
      <c r="AA207" s="4">
        <v>206</v>
      </c>
      <c r="AB207" s="4">
        <f t="shared" si="41"/>
        <v>-1648</v>
      </c>
      <c r="AC207" s="4">
        <f t="shared" si="37"/>
        <v>1150</v>
      </c>
      <c r="AD207" s="4">
        <f t="shared" si="38"/>
        <v>3450</v>
      </c>
      <c r="AE207" s="4">
        <f t="shared" si="39"/>
        <v>4738</v>
      </c>
      <c r="AF207" s="4">
        <f t="shared" si="40"/>
        <v>1066</v>
      </c>
    </row>
    <row r="208" spans="27:32" x14ac:dyDescent="0.25">
      <c r="AA208" s="4">
        <v>207</v>
      </c>
      <c r="AB208" s="4">
        <f t="shared" si="41"/>
        <v>-1656</v>
      </c>
      <c r="AC208" s="4">
        <f t="shared" si="37"/>
        <v>1150</v>
      </c>
      <c r="AD208" s="4">
        <f t="shared" si="38"/>
        <v>3450</v>
      </c>
      <c r="AE208" s="4">
        <f t="shared" si="39"/>
        <v>4761</v>
      </c>
      <c r="AF208" s="4">
        <f t="shared" si="40"/>
        <v>1063.1111111111111</v>
      </c>
    </row>
    <row r="209" spans="27:32" x14ac:dyDescent="0.25">
      <c r="AA209" s="4">
        <v>208</v>
      </c>
      <c r="AB209" s="4">
        <f t="shared" si="41"/>
        <v>-1664</v>
      </c>
      <c r="AC209" s="4">
        <f t="shared" si="37"/>
        <v>1150</v>
      </c>
      <c r="AD209" s="4">
        <f t="shared" si="38"/>
        <v>3450</v>
      </c>
      <c r="AE209" s="4">
        <f t="shared" si="39"/>
        <v>4784</v>
      </c>
      <c r="AF209" s="4">
        <f t="shared" si="40"/>
        <v>1060.2222222222222</v>
      </c>
    </row>
    <row r="210" spans="27:32" x14ac:dyDescent="0.25">
      <c r="AA210" s="4">
        <v>209</v>
      </c>
      <c r="AB210" s="4">
        <f t="shared" si="41"/>
        <v>-1672</v>
      </c>
      <c r="AC210" s="4">
        <f t="shared" si="37"/>
        <v>1150</v>
      </c>
      <c r="AD210" s="4">
        <f t="shared" si="38"/>
        <v>3450</v>
      </c>
      <c r="AE210" s="4">
        <f t="shared" si="39"/>
        <v>4807</v>
      </c>
      <c r="AF210" s="4">
        <f t="shared" si="40"/>
        <v>1057.3333333333333</v>
      </c>
    </row>
    <row r="211" spans="27:32" x14ac:dyDescent="0.25">
      <c r="AA211" s="4">
        <v>210</v>
      </c>
      <c r="AB211" s="4">
        <f t="shared" si="41"/>
        <v>-1680</v>
      </c>
      <c r="AC211" s="4">
        <f t="shared" si="37"/>
        <v>1150</v>
      </c>
      <c r="AD211" s="4">
        <f t="shared" si="38"/>
        <v>3450</v>
      </c>
      <c r="AE211" s="4">
        <f t="shared" si="39"/>
        <v>4830</v>
      </c>
      <c r="AF211" s="4">
        <f t="shared" si="40"/>
        <v>1054.4444444444443</v>
      </c>
    </row>
    <row r="212" spans="27:32" x14ac:dyDescent="0.25">
      <c r="AA212" s="4">
        <v>211</v>
      </c>
      <c r="AB212" s="4">
        <f t="shared" si="41"/>
        <v>-1688</v>
      </c>
      <c r="AC212" s="4">
        <f t="shared" si="37"/>
        <v>1150</v>
      </c>
      <c r="AD212" s="4">
        <f t="shared" si="38"/>
        <v>3450</v>
      </c>
      <c r="AE212" s="4">
        <f t="shared" si="39"/>
        <v>4853</v>
      </c>
      <c r="AF212" s="4">
        <f t="shared" si="40"/>
        <v>1051.5555555555554</v>
      </c>
    </row>
    <row r="213" spans="27:32" x14ac:dyDescent="0.25">
      <c r="AA213" s="4">
        <v>212</v>
      </c>
      <c r="AB213" s="4">
        <f t="shared" si="41"/>
        <v>-1696</v>
      </c>
      <c r="AC213" s="4">
        <f t="shared" si="37"/>
        <v>1150</v>
      </c>
      <c r="AD213" s="4">
        <f t="shared" si="38"/>
        <v>3450</v>
      </c>
      <c r="AE213" s="4">
        <f t="shared" si="39"/>
        <v>4876</v>
      </c>
      <c r="AF213" s="4">
        <f t="shared" si="40"/>
        <v>1048.6666666666665</v>
      </c>
    </row>
    <row r="214" spans="27:32" x14ac:dyDescent="0.25">
      <c r="AA214" s="4">
        <v>213</v>
      </c>
      <c r="AB214" s="4">
        <f t="shared" si="41"/>
        <v>-1704</v>
      </c>
      <c r="AC214" s="4">
        <f t="shared" si="37"/>
        <v>1150</v>
      </c>
      <c r="AD214" s="4">
        <f t="shared" si="38"/>
        <v>3450</v>
      </c>
      <c r="AE214" s="4">
        <f t="shared" si="39"/>
        <v>4899</v>
      </c>
      <c r="AF214" s="4">
        <f t="shared" si="40"/>
        <v>1045.7777777777776</v>
      </c>
    </row>
    <row r="215" spans="27:32" x14ac:dyDescent="0.25">
      <c r="AA215" s="4">
        <v>214</v>
      </c>
      <c r="AB215" s="4">
        <f t="shared" si="41"/>
        <v>-1712</v>
      </c>
      <c r="AC215" s="4">
        <f t="shared" si="37"/>
        <v>1150</v>
      </c>
      <c r="AD215" s="4">
        <f t="shared" si="38"/>
        <v>3450</v>
      </c>
      <c r="AE215" s="4">
        <f t="shared" si="39"/>
        <v>4922</v>
      </c>
      <c r="AF215" s="4">
        <f t="shared" si="40"/>
        <v>1042.8888888888889</v>
      </c>
    </row>
    <row r="216" spans="27:32" x14ac:dyDescent="0.25">
      <c r="AA216" s="4">
        <v>215</v>
      </c>
      <c r="AB216" s="4">
        <f t="shared" si="41"/>
        <v>-1720</v>
      </c>
      <c r="AC216" s="4">
        <f t="shared" si="37"/>
        <v>1150</v>
      </c>
      <c r="AD216" s="4">
        <f t="shared" si="38"/>
        <v>3450</v>
      </c>
      <c r="AE216" s="4">
        <f t="shared" si="39"/>
        <v>4945</v>
      </c>
      <c r="AF216" s="4">
        <f t="shared" si="40"/>
        <v>1040</v>
      </c>
    </row>
    <row r="217" spans="27:32" x14ac:dyDescent="0.25">
      <c r="AA217" s="4">
        <v>216</v>
      </c>
      <c r="AB217" s="4">
        <f t="shared" si="41"/>
        <v>-1728</v>
      </c>
      <c r="AC217" s="4">
        <f t="shared" si="37"/>
        <v>1150</v>
      </c>
      <c r="AD217" s="4">
        <f t="shared" si="38"/>
        <v>3450</v>
      </c>
      <c r="AE217" s="4">
        <f t="shared" si="39"/>
        <v>4968</v>
      </c>
      <c r="AF217" s="4">
        <f t="shared" si="40"/>
        <v>1037.1111111111111</v>
      </c>
    </row>
    <row r="218" spans="27:32" x14ac:dyDescent="0.25">
      <c r="AA218" s="4">
        <v>217</v>
      </c>
      <c r="AB218" s="4">
        <f t="shared" si="41"/>
        <v>-1736</v>
      </c>
      <c r="AC218" s="4">
        <f t="shared" si="37"/>
        <v>1150</v>
      </c>
      <c r="AD218" s="4">
        <f t="shared" si="38"/>
        <v>3450</v>
      </c>
      <c r="AE218" s="4">
        <f t="shared" si="39"/>
        <v>4991</v>
      </c>
      <c r="AF218" s="4">
        <f t="shared" si="40"/>
        <v>1034.2222222222222</v>
      </c>
    </row>
    <row r="219" spans="27:32" x14ac:dyDescent="0.25">
      <c r="AA219" s="4">
        <v>218</v>
      </c>
      <c r="AB219" s="4">
        <f t="shared" si="41"/>
        <v>-1744</v>
      </c>
      <c r="AC219" s="4">
        <f t="shared" si="37"/>
        <v>1150</v>
      </c>
      <c r="AD219" s="4">
        <f t="shared" si="38"/>
        <v>3450</v>
      </c>
      <c r="AE219" s="4">
        <f t="shared" si="39"/>
        <v>5014</v>
      </c>
      <c r="AF219" s="4">
        <f t="shared" si="40"/>
        <v>1031.3333333333333</v>
      </c>
    </row>
    <row r="220" spans="27:32" x14ac:dyDescent="0.25">
      <c r="AA220" s="4">
        <v>219</v>
      </c>
      <c r="AB220" s="4">
        <f t="shared" si="41"/>
        <v>-1752</v>
      </c>
      <c r="AC220" s="4">
        <f t="shared" si="37"/>
        <v>1150</v>
      </c>
      <c r="AD220" s="4">
        <f t="shared" si="38"/>
        <v>3450</v>
      </c>
      <c r="AE220" s="4">
        <f t="shared" si="39"/>
        <v>5037</v>
      </c>
      <c r="AF220" s="4">
        <f t="shared" si="40"/>
        <v>1028.4444444444443</v>
      </c>
    </row>
    <row r="221" spans="27:32" x14ac:dyDescent="0.25">
      <c r="AA221" s="4">
        <v>220</v>
      </c>
      <c r="AB221" s="4">
        <f t="shared" si="41"/>
        <v>-1760</v>
      </c>
      <c r="AC221" s="4">
        <f t="shared" si="37"/>
        <v>1150</v>
      </c>
      <c r="AD221" s="4">
        <f t="shared" si="38"/>
        <v>3450</v>
      </c>
      <c r="AE221" s="4">
        <f t="shared" si="39"/>
        <v>5060</v>
      </c>
      <c r="AF221" s="4">
        <f t="shared" si="40"/>
        <v>1025.5555555555554</v>
      </c>
    </row>
    <row r="222" spans="27:32" x14ac:dyDescent="0.25">
      <c r="AA222" s="4">
        <v>221</v>
      </c>
      <c r="AB222" s="4">
        <f t="shared" si="41"/>
        <v>-1768</v>
      </c>
      <c r="AC222" s="4">
        <f t="shared" si="37"/>
        <v>1150</v>
      </c>
      <c r="AD222" s="4">
        <f t="shared" si="38"/>
        <v>3450</v>
      </c>
      <c r="AE222" s="4">
        <f t="shared" si="39"/>
        <v>5083</v>
      </c>
      <c r="AF222" s="4">
        <f t="shared" si="40"/>
        <v>1022.6666666666665</v>
      </c>
    </row>
    <row r="223" spans="27:32" x14ac:dyDescent="0.25">
      <c r="AA223" s="4">
        <v>222</v>
      </c>
      <c r="AB223" s="4">
        <f t="shared" si="41"/>
        <v>-1776</v>
      </c>
      <c r="AC223" s="4">
        <f t="shared" si="37"/>
        <v>1150</v>
      </c>
      <c r="AD223" s="4">
        <f t="shared" si="38"/>
        <v>3450</v>
      </c>
      <c r="AE223" s="4">
        <f t="shared" si="39"/>
        <v>5106</v>
      </c>
      <c r="AF223" s="4">
        <f t="shared" si="40"/>
        <v>1019.7777777777776</v>
      </c>
    </row>
    <row r="224" spans="27:32" x14ac:dyDescent="0.25">
      <c r="AA224" s="4">
        <v>223</v>
      </c>
      <c r="AB224" s="4">
        <f t="shared" si="41"/>
        <v>-1784</v>
      </c>
      <c r="AC224" s="4">
        <f t="shared" si="37"/>
        <v>1150</v>
      </c>
      <c r="AD224" s="4">
        <f t="shared" si="38"/>
        <v>3450</v>
      </c>
      <c r="AE224" s="4">
        <f t="shared" si="39"/>
        <v>5129</v>
      </c>
      <c r="AF224" s="4">
        <f t="shared" si="40"/>
        <v>1016.8888888888887</v>
      </c>
    </row>
    <row r="225" spans="27:32" x14ac:dyDescent="0.25">
      <c r="AA225" s="4">
        <v>224</v>
      </c>
      <c r="AB225" s="4">
        <f t="shared" si="41"/>
        <v>-1792</v>
      </c>
      <c r="AC225" s="4">
        <f t="shared" si="37"/>
        <v>1150</v>
      </c>
      <c r="AD225" s="4">
        <f t="shared" si="38"/>
        <v>3450</v>
      </c>
      <c r="AE225" s="4">
        <f t="shared" si="39"/>
        <v>5152</v>
      </c>
      <c r="AF225" s="4">
        <f t="shared" si="40"/>
        <v>1014</v>
      </c>
    </row>
    <row r="226" spans="27:32" x14ac:dyDescent="0.25">
      <c r="AA226" s="4">
        <v>225</v>
      </c>
      <c r="AB226" s="4">
        <f t="shared" si="41"/>
        <v>-1800</v>
      </c>
      <c r="AC226" s="4">
        <f t="shared" si="37"/>
        <v>1150</v>
      </c>
      <c r="AD226" s="4">
        <f t="shared" si="38"/>
        <v>3450</v>
      </c>
      <c r="AE226" s="4">
        <f t="shared" si="39"/>
        <v>5175</v>
      </c>
      <c r="AF226" s="4">
        <f t="shared" si="40"/>
        <v>1011.1111111111111</v>
      </c>
    </row>
    <row r="227" spans="27:32" x14ac:dyDescent="0.25">
      <c r="AA227" s="4">
        <v>226</v>
      </c>
      <c r="AB227" s="4">
        <f t="shared" si="41"/>
        <v>-1808</v>
      </c>
      <c r="AC227" s="4">
        <f t="shared" si="37"/>
        <v>1150</v>
      </c>
      <c r="AD227" s="4">
        <f t="shared" si="38"/>
        <v>3450</v>
      </c>
      <c r="AE227" s="4">
        <f t="shared" si="39"/>
        <v>5198</v>
      </c>
      <c r="AF227" s="4">
        <f t="shared" si="40"/>
        <v>1008.2222222222222</v>
      </c>
    </row>
    <row r="228" spans="27:32" x14ac:dyDescent="0.25">
      <c r="AA228" s="4">
        <v>227</v>
      </c>
      <c r="AB228" s="4">
        <f t="shared" si="41"/>
        <v>-1816</v>
      </c>
      <c r="AC228" s="4">
        <f t="shared" si="37"/>
        <v>1150</v>
      </c>
      <c r="AD228" s="4">
        <f t="shared" si="38"/>
        <v>3450</v>
      </c>
      <c r="AE228" s="4">
        <f t="shared" si="39"/>
        <v>5221</v>
      </c>
      <c r="AF228" s="4">
        <f t="shared" si="40"/>
        <v>1005.3333333333333</v>
      </c>
    </row>
    <row r="229" spans="27:32" x14ac:dyDescent="0.25">
      <c r="AA229" s="4">
        <v>228</v>
      </c>
      <c r="AB229" s="4">
        <f t="shared" si="41"/>
        <v>-1824</v>
      </c>
      <c r="AC229" s="4">
        <f t="shared" si="37"/>
        <v>1150</v>
      </c>
      <c r="AD229" s="4">
        <f t="shared" si="38"/>
        <v>3450</v>
      </c>
      <c r="AE229" s="4">
        <f t="shared" si="39"/>
        <v>5244</v>
      </c>
      <c r="AF229" s="4">
        <f t="shared" si="40"/>
        <v>1002.4444444444443</v>
      </c>
    </row>
    <row r="230" spans="27:32" x14ac:dyDescent="0.25">
      <c r="AA230" s="4">
        <v>229</v>
      </c>
      <c r="AB230" s="4">
        <f t="shared" si="41"/>
        <v>-1832</v>
      </c>
      <c r="AC230" s="4">
        <f t="shared" si="37"/>
        <v>1150</v>
      </c>
      <c r="AD230" s="4">
        <f t="shared" si="38"/>
        <v>3450</v>
      </c>
      <c r="AE230" s="4">
        <f t="shared" si="39"/>
        <v>5267</v>
      </c>
      <c r="AF230" s="4">
        <f t="shared" si="40"/>
        <v>999.55555555555543</v>
      </c>
    </row>
    <row r="231" spans="27:32" x14ac:dyDescent="0.25">
      <c r="AA231" s="4">
        <v>230</v>
      </c>
      <c r="AB231" s="4">
        <f t="shared" si="41"/>
        <v>-1840</v>
      </c>
      <c r="AC231" s="4">
        <f t="shared" si="37"/>
        <v>1150</v>
      </c>
      <c r="AD231" s="4">
        <f t="shared" si="38"/>
        <v>3450</v>
      </c>
      <c r="AE231" s="4">
        <f t="shared" si="39"/>
        <v>5290</v>
      </c>
      <c r="AF231" s="4">
        <f t="shared" si="40"/>
        <v>996.66666666666652</v>
      </c>
    </row>
    <row r="232" spans="27:32" x14ac:dyDescent="0.25">
      <c r="AA232" s="4">
        <v>231</v>
      </c>
      <c r="AB232" s="4">
        <f t="shared" si="41"/>
        <v>-1848</v>
      </c>
      <c r="AC232" s="4">
        <f t="shared" si="37"/>
        <v>1150</v>
      </c>
      <c r="AD232" s="4">
        <f t="shared" si="38"/>
        <v>3450</v>
      </c>
      <c r="AE232" s="4">
        <f t="shared" si="39"/>
        <v>5313</v>
      </c>
      <c r="AF232" s="4">
        <f t="shared" si="40"/>
        <v>993.7777777777776</v>
      </c>
    </row>
    <row r="233" spans="27:32" x14ac:dyDescent="0.25">
      <c r="AA233" s="4">
        <v>232</v>
      </c>
      <c r="AB233" s="4">
        <f t="shared" si="41"/>
        <v>-1856</v>
      </c>
      <c r="AC233" s="4">
        <f t="shared" ref="AC233:AC256" si="42">IF(AA233&lt;50, AA233*$Z$29,50*$Z$29)</f>
        <v>1150</v>
      </c>
      <c r="AD233" s="4">
        <f t="shared" ref="AD233:AD256" si="43">IF(AA233&lt;150,AA233*$Z$29,150*$Z$29)</f>
        <v>3450</v>
      </c>
      <c r="AE233" s="4">
        <f t="shared" ref="AE233:AE256" si="44">IF(AA233&lt;250,AA233*$Z$29,250*$Z$29)</f>
        <v>5336</v>
      </c>
      <c r="AF233" s="4">
        <f t="shared" ref="AF233:AF256" si="45">AB233+4/9*AC233+3/9*AD233+2/9*AE233</f>
        <v>990.88888888888869</v>
      </c>
    </row>
    <row r="234" spans="27:32" x14ac:dyDescent="0.25">
      <c r="AA234" s="4">
        <v>233</v>
      </c>
      <c r="AB234" s="4">
        <f t="shared" si="41"/>
        <v>-1864</v>
      </c>
      <c r="AC234" s="4">
        <f t="shared" si="42"/>
        <v>1150</v>
      </c>
      <c r="AD234" s="4">
        <f t="shared" si="43"/>
        <v>3450</v>
      </c>
      <c r="AE234" s="4">
        <f t="shared" si="44"/>
        <v>5359</v>
      </c>
      <c r="AF234" s="4">
        <f t="shared" si="45"/>
        <v>988</v>
      </c>
    </row>
    <row r="235" spans="27:32" x14ac:dyDescent="0.25">
      <c r="AA235" s="4">
        <v>234</v>
      </c>
      <c r="AB235" s="4">
        <f t="shared" si="41"/>
        <v>-1872</v>
      </c>
      <c r="AC235" s="4">
        <f t="shared" si="42"/>
        <v>1150</v>
      </c>
      <c r="AD235" s="4">
        <f t="shared" si="43"/>
        <v>3450</v>
      </c>
      <c r="AE235" s="4">
        <f t="shared" si="44"/>
        <v>5382</v>
      </c>
      <c r="AF235" s="4">
        <f t="shared" si="45"/>
        <v>985.11111111111109</v>
      </c>
    </row>
    <row r="236" spans="27:32" x14ac:dyDescent="0.25">
      <c r="AA236" s="4">
        <v>235</v>
      </c>
      <c r="AB236" s="4">
        <f t="shared" si="41"/>
        <v>-1880</v>
      </c>
      <c r="AC236" s="4">
        <f t="shared" si="42"/>
        <v>1150</v>
      </c>
      <c r="AD236" s="4">
        <f t="shared" si="43"/>
        <v>3450</v>
      </c>
      <c r="AE236" s="4">
        <f t="shared" si="44"/>
        <v>5405</v>
      </c>
      <c r="AF236" s="4">
        <f t="shared" si="45"/>
        <v>982.22222222222217</v>
      </c>
    </row>
    <row r="237" spans="27:32" x14ac:dyDescent="0.25">
      <c r="AA237" s="4">
        <v>236</v>
      </c>
      <c r="AB237" s="4">
        <f t="shared" si="41"/>
        <v>-1888</v>
      </c>
      <c r="AC237" s="4">
        <f t="shared" si="42"/>
        <v>1150</v>
      </c>
      <c r="AD237" s="4">
        <f t="shared" si="43"/>
        <v>3450</v>
      </c>
      <c r="AE237" s="4">
        <f t="shared" si="44"/>
        <v>5428</v>
      </c>
      <c r="AF237" s="4">
        <f t="shared" si="45"/>
        <v>979.33333333333326</v>
      </c>
    </row>
    <row r="238" spans="27:32" x14ac:dyDescent="0.25">
      <c r="AA238" s="4">
        <v>237</v>
      </c>
      <c r="AB238" s="4">
        <f t="shared" si="41"/>
        <v>-1896</v>
      </c>
      <c r="AC238" s="4">
        <f t="shared" si="42"/>
        <v>1150</v>
      </c>
      <c r="AD238" s="4">
        <f t="shared" si="43"/>
        <v>3450</v>
      </c>
      <c r="AE238" s="4">
        <f t="shared" si="44"/>
        <v>5451</v>
      </c>
      <c r="AF238" s="4">
        <f t="shared" si="45"/>
        <v>976.44444444444434</v>
      </c>
    </row>
    <row r="239" spans="27:32" x14ac:dyDescent="0.25">
      <c r="AA239" s="4">
        <v>238</v>
      </c>
      <c r="AB239" s="4">
        <f t="shared" si="41"/>
        <v>-1904</v>
      </c>
      <c r="AC239" s="4">
        <f t="shared" si="42"/>
        <v>1150</v>
      </c>
      <c r="AD239" s="4">
        <f t="shared" si="43"/>
        <v>3450</v>
      </c>
      <c r="AE239" s="4">
        <f t="shared" si="44"/>
        <v>5474</v>
      </c>
      <c r="AF239" s="4">
        <f t="shared" si="45"/>
        <v>973.55555555555543</v>
      </c>
    </row>
    <row r="240" spans="27:32" x14ac:dyDescent="0.25">
      <c r="AA240" s="4">
        <v>239</v>
      </c>
      <c r="AB240" s="4">
        <f t="shared" si="41"/>
        <v>-1912</v>
      </c>
      <c r="AC240" s="4">
        <f t="shared" si="42"/>
        <v>1150</v>
      </c>
      <c r="AD240" s="4">
        <f t="shared" si="43"/>
        <v>3450</v>
      </c>
      <c r="AE240" s="4">
        <f t="shared" si="44"/>
        <v>5497</v>
      </c>
      <c r="AF240" s="4">
        <f t="shared" si="45"/>
        <v>970.66666666666652</v>
      </c>
    </row>
    <row r="241" spans="27:32" x14ac:dyDescent="0.25">
      <c r="AA241" s="4">
        <v>240</v>
      </c>
      <c r="AB241" s="4">
        <f t="shared" si="41"/>
        <v>-1920</v>
      </c>
      <c r="AC241" s="4">
        <f t="shared" si="42"/>
        <v>1150</v>
      </c>
      <c r="AD241" s="4">
        <f t="shared" si="43"/>
        <v>3450</v>
      </c>
      <c r="AE241" s="4">
        <f t="shared" si="44"/>
        <v>5520</v>
      </c>
      <c r="AF241" s="4">
        <f t="shared" si="45"/>
        <v>967.7777777777776</v>
      </c>
    </row>
    <row r="242" spans="27:32" x14ac:dyDescent="0.25">
      <c r="AA242" s="4">
        <v>241</v>
      </c>
      <c r="AB242" s="4">
        <f t="shared" si="41"/>
        <v>-1928</v>
      </c>
      <c r="AC242" s="4">
        <f t="shared" si="42"/>
        <v>1150</v>
      </c>
      <c r="AD242" s="4">
        <f t="shared" si="43"/>
        <v>3450</v>
      </c>
      <c r="AE242" s="4">
        <f t="shared" si="44"/>
        <v>5543</v>
      </c>
      <c r="AF242" s="4">
        <f t="shared" si="45"/>
        <v>964.88888888888869</v>
      </c>
    </row>
    <row r="243" spans="27:32" x14ac:dyDescent="0.25">
      <c r="AA243" s="4">
        <v>242</v>
      </c>
      <c r="AB243" s="4">
        <f t="shared" si="41"/>
        <v>-1936</v>
      </c>
      <c r="AC243" s="4">
        <f t="shared" si="42"/>
        <v>1150</v>
      </c>
      <c r="AD243" s="4">
        <f t="shared" si="43"/>
        <v>3450</v>
      </c>
      <c r="AE243" s="4">
        <f t="shared" si="44"/>
        <v>5566</v>
      </c>
      <c r="AF243" s="4">
        <f t="shared" si="45"/>
        <v>962</v>
      </c>
    </row>
    <row r="244" spans="27:32" x14ac:dyDescent="0.25">
      <c r="AA244" s="4">
        <v>243</v>
      </c>
      <c r="AB244" s="4">
        <f t="shared" si="41"/>
        <v>-1944</v>
      </c>
      <c r="AC244" s="4">
        <f t="shared" si="42"/>
        <v>1150</v>
      </c>
      <c r="AD244" s="4">
        <f t="shared" si="43"/>
        <v>3450</v>
      </c>
      <c r="AE244" s="4">
        <f t="shared" si="44"/>
        <v>5589</v>
      </c>
      <c r="AF244" s="4">
        <f t="shared" si="45"/>
        <v>959.11111111111109</v>
      </c>
    </row>
    <row r="245" spans="27:32" x14ac:dyDescent="0.25">
      <c r="AA245" s="4">
        <v>244</v>
      </c>
      <c r="AB245" s="4">
        <f t="shared" si="41"/>
        <v>-1952</v>
      </c>
      <c r="AC245" s="4">
        <f t="shared" si="42"/>
        <v>1150</v>
      </c>
      <c r="AD245" s="4">
        <f t="shared" si="43"/>
        <v>3450</v>
      </c>
      <c r="AE245" s="4">
        <f t="shared" si="44"/>
        <v>5612</v>
      </c>
      <c r="AF245" s="4">
        <f t="shared" si="45"/>
        <v>956.22222222222217</v>
      </c>
    </row>
    <row r="246" spans="27:32" x14ac:dyDescent="0.25">
      <c r="AA246" s="4">
        <v>245</v>
      </c>
      <c r="AB246" s="4">
        <f t="shared" si="41"/>
        <v>-1960</v>
      </c>
      <c r="AC246" s="4">
        <f t="shared" si="42"/>
        <v>1150</v>
      </c>
      <c r="AD246" s="4">
        <f t="shared" si="43"/>
        <v>3450</v>
      </c>
      <c r="AE246" s="4">
        <f t="shared" si="44"/>
        <v>5635</v>
      </c>
      <c r="AF246" s="4">
        <f t="shared" si="45"/>
        <v>953.33333333333326</v>
      </c>
    </row>
    <row r="247" spans="27:32" x14ac:dyDescent="0.25">
      <c r="AA247" s="4">
        <v>246</v>
      </c>
      <c r="AB247" s="4">
        <f t="shared" si="41"/>
        <v>-1968</v>
      </c>
      <c r="AC247" s="4">
        <f t="shared" si="42"/>
        <v>1150</v>
      </c>
      <c r="AD247" s="4">
        <f t="shared" si="43"/>
        <v>3450</v>
      </c>
      <c r="AE247" s="4">
        <f t="shared" si="44"/>
        <v>5658</v>
      </c>
      <c r="AF247" s="4">
        <f t="shared" si="45"/>
        <v>950.44444444444434</v>
      </c>
    </row>
    <row r="248" spans="27:32" x14ac:dyDescent="0.25">
      <c r="AA248" s="4">
        <v>247</v>
      </c>
      <c r="AB248" s="4">
        <f t="shared" si="41"/>
        <v>-1976</v>
      </c>
      <c r="AC248" s="4">
        <f t="shared" si="42"/>
        <v>1150</v>
      </c>
      <c r="AD248" s="4">
        <f t="shared" si="43"/>
        <v>3450</v>
      </c>
      <c r="AE248" s="4">
        <f t="shared" si="44"/>
        <v>5681</v>
      </c>
      <c r="AF248" s="4">
        <f t="shared" si="45"/>
        <v>947.55555555555543</v>
      </c>
    </row>
    <row r="249" spans="27:32" x14ac:dyDescent="0.25">
      <c r="AA249" s="4">
        <v>248</v>
      </c>
      <c r="AB249" s="4">
        <f t="shared" si="41"/>
        <v>-1984</v>
      </c>
      <c r="AC249" s="4">
        <f t="shared" si="42"/>
        <v>1150</v>
      </c>
      <c r="AD249" s="4">
        <f t="shared" si="43"/>
        <v>3450</v>
      </c>
      <c r="AE249" s="4">
        <f t="shared" si="44"/>
        <v>5704</v>
      </c>
      <c r="AF249" s="4">
        <f t="shared" si="45"/>
        <v>944.66666666666652</v>
      </c>
    </row>
    <row r="250" spans="27:32" x14ac:dyDescent="0.25">
      <c r="AA250" s="4">
        <v>249</v>
      </c>
      <c r="AB250" s="4">
        <f t="shared" si="41"/>
        <v>-1992</v>
      </c>
      <c r="AC250" s="4">
        <f t="shared" si="42"/>
        <v>1150</v>
      </c>
      <c r="AD250" s="4">
        <f t="shared" si="43"/>
        <v>3450</v>
      </c>
      <c r="AE250" s="4">
        <f t="shared" si="44"/>
        <v>5727</v>
      </c>
      <c r="AF250" s="4">
        <f t="shared" si="45"/>
        <v>941.7777777777776</v>
      </c>
    </row>
    <row r="251" spans="27:32" x14ac:dyDescent="0.25">
      <c r="AA251" s="4">
        <v>250</v>
      </c>
      <c r="AB251" s="4">
        <f t="shared" si="41"/>
        <v>-2000</v>
      </c>
      <c r="AC251" s="4">
        <f t="shared" si="42"/>
        <v>1150</v>
      </c>
      <c r="AD251" s="4">
        <f t="shared" si="43"/>
        <v>3450</v>
      </c>
      <c r="AE251" s="4">
        <f t="shared" si="44"/>
        <v>5750</v>
      </c>
      <c r="AF251" s="4">
        <f t="shared" si="45"/>
        <v>938.88888888888869</v>
      </c>
    </row>
    <row r="252" spans="27:32" x14ac:dyDescent="0.25">
      <c r="AA252" s="4">
        <v>251</v>
      </c>
      <c r="AB252" s="4">
        <f t="shared" si="41"/>
        <v>-2008</v>
      </c>
      <c r="AC252" s="4">
        <f t="shared" si="42"/>
        <v>1150</v>
      </c>
      <c r="AD252" s="4">
        <f t="shared" si="43"/>
        <v>3450</v>
      </c>
      <c r="AE252" s="4">
        <f t="shared" si="44"/>
        <v>5750</v>
      </c>
      <c r="AF252" s="4">
        <f t="shared" si="45"/>
        <v>930.88888888888869</v>
      </c>
    </row>
    <row r="253" spans="27:32" x14ac:dyDescent="0.25">
      <c r="AA253" s="4">
        <v>252</v>
      </c>
      <c r="AB253" s="4">
        <f t="shared" si="41"/>
        <v>-2016</v>
      </c>
      <c r="AC253" s="4">
        <f t="shared" si="42"/>
        <v>1150</v>
      </c>
      <c r="AD253" s="4">
        <f t="shared" si="43"/>
        <v>3450</v>
      </c>
      <c r="AE253" s="4">
        <f t="shared" si="44"/>
        <v>5750</v>
      </c>
      <c r="AF253" s="4">
        <f t="shared" si="45"/>
        <v>922.88888888888869</v>
      </c>
    </row>
    <row r="254" spans="27:32" x14ac:dyDescent="0.25">
      <c r="AA254" s="4">
        <v>253</v>
      </c>
      <c r="AB254" s="4">
        <f t="shared" si="41"/>
        <v>-2024</v>
      </c>
      <c r="AC254" s="4">
        <f t="shared" si="42"/>
        <v>1150</v>
      </c>
      <c r="AD254" s="4">
        <f t="shared" si="43"/>
        <v>3450</v>
      </c>
      <c r="AE254" s="4">
        <f t="shared" si="44"/>
        <v>5750</v>
      </c>
      <c r="AF254" s="4">
        <f t="shared" si="45"/>
        <v>914.88888888888869</v>
      </c>
    </row>
    <row r="255" spans="27:32" x14ac:dyDescent="0.25">
      <c r="AA255" s="4">
        <v>254</v>
      </c>
      <c r="AB255" s="4">
        <f t="shared" si="41"/>
        <v>-2032</v>
      </c>
      <c r="AC255" s="4">
        <f t="shared" si="42"/>
        <v>1150</v>
      </c>
      <c r="AD255" s="4">
        <f t="shared" si="43"/>
        <v>3450</v>
      </c>
      <c r="AE255" s="4">
        <f t="shared" si="44"/>
        <v>5750</v>
      </c>
      <c r="AF255" s="4">
        <f t="shared" si="45"/>
        <v>906.88888888888869</v>
      </c>
    </row>
    <row r="256" spans="27:32" x14ac:dyDescent="0.25">
      <c r="AA256" s="4">
        <v>255</v>
      </c>
      <c r="AB256" s="4">
        <f t="shared" si="41"/>
        <v>-2040</v>
      </c>
      <c r="AC256" s="4">
        <f t="shared" si="42"/>
        <v>1150</v>
      </c>
      <c r="AD256" s="4">
        <f t="shared" si="43"/>
        <v>3450</v>
      </c>
      <c r="AE256" s="4">
        <f t="shared" si="44"/>
        <v>5750</v>
      </c>
      <c r="AF256" s="4">
        <f t="shared" si="45"/>
        <v>898.88888888888869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Answers</vt:lpstr>
      <vt:lpstr>Work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Huggins, Eric</dc:creator>
  <cp:lastModifiedBy>Huggins, Eric</cp:lastModifiedBy>
  <cp:lastPrinted>2019-09-25T14:18:44Z</cp:lastPrinted>
  <dcterms:created xsi:type="dcterms:W3CDTF">2019-02-05T16:22:39Z</dcterms:created>
  <dcterms:modified xsi:type="dcterms:W3CDTF">2021-10-03T16:52:17Z</dcterms:modified>
</cp:coreProperties>
</file>