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ww\"/>
    </mc:Choice>
  </mc:AlternateContent>
  <xr:revisionPtr revIDLastSave="0" documentId="8_{2111A11C-B34A-44DF-BB76-091C5FDED292}" xr6:coauthVersionLast="47" xr6:coauthVersionMax="47" xr10:uidLastSave="{00000000-0000-0000-0000-000000000000}"/>
  <bookViews>
    <workbookView xWindow="57480" yWindow="-120" windowWidth="16440" windowHeight="28440" activeTab="1" xr2:uid="{9F0B0EB7-16C9-4AEA-BBB8-3A70DC8FE7FC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2" l="1"/>
  <c r="E19" i="2" s="1"/>
  <c r="D16" i="2"/>
  <c r="D19" i="2" s="1"/>
  <c r="G6" i="2"/>
  <c r="D6" i="2"/>
  <c r="E8" i="3"/>
  <c r="E9" i="3"/>
  <c r="E7" i="3"/>
  <c r="C7" i="3"/>
  <c r="D7" i="3"/>
  <c r="C8" i="3"/>
  <c r="D8" i="3"/>
  <c r="C9" i="3"/>
  <c r="D9" i="3"/>
  <c r="B8" i="3"/>
  <c r="B9" i="3"/>
  <c r="B7" i="3"/>
  <c r="F16" i="1"/>
  <c r="C16" i="1"/>
  <c r="K6" i="1"/>
  <c r="L6" i="1" s="1"/>
  <c r="L11" i="1" s="1"/>
  <c r="L7" i="1"/>
  <c r="L8" i="1"/>
  <c r="L9" i="1"/>
  <c r="L10" i="1"/>
  <c r="K7" i="1"/>
  <c r="K8" i="1"/>
  <c r="K9" i="1"/>
  <c r="K10" i="1"/>
  <c r="K11" i="1"/>
  <c r="E6" i="2"/>
  <c r="F6" i="2"/>
  <c r="D7" i="2"/>
  <c r="E7" i="2"/>
  <c r="F7" i="2"/>
  <c r="G7" i="2"/>
  <c r="E5" i="2"/>
  <c r="F5" i="2"/>
  <c r="G5" i="2"/>
  <c r="D5" i="2"/>
  <c r="I11" i="1"/>
  <c r="I3" i="1"/>
  <c r="J3" i="1" s="1"/>
  <c r="I4" i="1"/>
  <c r="J4" i="1" s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2" i="1"/>
  <c r="J2" i="1" s="1"/>
  <c r="H3" i="1"/>
  <c r="G4" i="1"/>
  <c r="H4" i="1" s="1"/>
  <c r="G3" i="1"/>
  <c r="F6" i="1"/>
  <c r="F10" i="1"/>
  <c r="E5" i="1"/>
  <c r="F5" i="1" s="1"/>
  <c r="E6" i="1"/>
  <c r="E7" i="1"/>
  <c r="F7" i="1" s="1"/>
  <c r="E8" i="1"/>
  <c r="F8" i="1" s="1"/>
  <c r="E9" i="1"/>
  <c r="F9" i="1" s="1"/>
  <c r="E10" i="1"/>
  <c r="E11" i="1"/>
  <c r="E4" i="1"/>
  <c r="F4" i="1" s="1"/>
  <c r="D9" i="1"/>
  <c r="D3" i="1"/>
  <c r="C4" i="1"/>
  <c r="D4" i="1" s="1"/>
  <c r="C5" i="1"/>
  <c r="D5" i="1" s="1"/>
  <c r="C6" i="1"/>
  <c r="D6" i="1" s="1"/>
  <c r="C7" i="1"/>
  <c r="D7" i="1" s="1"/>
  <c r="C8" i="1"/>
  <c r="D8" i="1" s="1"/>
  <c r="C9" i="1"/>
  <c r="C10" i="1"/>
  <c r="D10" i="1" s="1"/>
  <c r="C11" i="1"/>
  <c r="C3" i="1"/>
  <c r="F8" i="2" l="1"/>
  <c r="E8" i="2"/>
  <c r="D8" i="2"/>
  <c r="G8" i="2"/>
  <c r="F11" i="1"/>
  <c r="H7" i="2"/>
  <c r="H6" i="2"/>
  <c r="H5" i="2"/>
  <c r="J11" i="1"/>
  <c r="D11" i="1"/>
  <c r="G5" i="1"/>
  <c r="H8" i="2" l="1"/>
  <c r="H10" i="2" s="1"/>
  <c r="G6" i="1"/>
  <c r="H5" i="1"/>
  <c r="G7" i="1" l="1"/>
  <c r="H6" i="1"/>
  <c r="G8" i="1" l="1"/>
  <c r="H7" i="1"/>
  <c r="G9" i="1" l="1"/>
  <c r="H8" i="1"/>
  <c r="G10" i="1" l="1"/>
  <c r="H9" i="1"/>
  <c r="G11" i="1" l="1"/>
  <c r="H10" i="1"/>
  <c r="H11" i="1" s="1"/>
</calcChain>
</file>

<file path=xl/sharedStrings.xml><?xml version="1.0" encoding="utf-8"?>
<sst xmlns="http://schemas.openxmlformats.org/spreadsheetml/2006/main" count="39" uniqueCount="25">
  <si>
    <t>Data</t>
  </si>
  <si>
    <t>Naïve</t>
  </si>
  <si>
    <t>MAD</t>
  </si>
  <si>
    <t>MA(2)</t>
  </si>
  <si>
    <t>ES</t>
  </si>
  <si>
    <t>LR</t>
  </si>
  <si>
    <t>Data varies by 50 but MADs same for all versions.</t>
  </si>
  <si>
    <t>Sale Price</t>
  </si>
  <si>
    <t>Salvage</t>
  </si>
  <si>
    <t>Sale Price varies by version otherwise the same.</t>
  </si>
  <si>
    <t>RLR4</t>
  </si>
  <si>
    <t>Slope</t>
  </si>
  <si>
    <t>Correlation</t>
  </si>
  <si>
    <t>Choice</t>
  </si>
  <si>
    <t>Low</t>
  </si>
  <si>
    <t>Med</t>
  </si>
  <si>
    <t>High</t>
  </si>
  <si>
    <t>A</t>
  </si>
  <si>
    <t>B</t>
  </si>
  <si>
    <t>C</t>
  </si>
  <si>
    <t>Table of Regrets Above</t>
  </si>
  <si>
    <t>Different versions have multiples of this.</t>
  </si>
  <si>
    <t>Max</t>
  </si>
  <si>
    <t>C is the best choice according to MMR.</t>
  </si>
  <si>
    <t>NV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</si>
</sst>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" fontId="1" fillId="0" borderId="0" xfId="0" applyNumberFormat="1" applyFont="1"/>
    <xf numFmtId="1" fontId="0" fillId="0" borderId="0" xfId="0" applyNumberFormat="1"/>
    <xf numFmtId="2" fontId="0" fillId="0" borderId="0" xfId="0" applyNumberFormat="1"/>
    <xf numFmtId="1" fontId="1" fillId="2" borderId="0" xfId="0" applyNumberFormat="1" applyFont="1" applyFill="1"/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 wrapText="1"/>
    </xf>
    <xf numFmtId="0" fontId="0" fillId="2" borderId="0" xfId="0" applyFill="1"/>
    <xf numFmtId="0" fontId="0" fillId="0" borderId="6" xfId="0" applyBorder="1"/>
    <xf numFmtId="1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37F65-F1D3-40A4-8C12-A601390422BD}">
  <dimension ref="A1:L16"/>
  <sheetViews>
    <sheetView zoomScale="190" zoomScaleNormal="190" workbookViewId="0">
      <selection activeCell="L11" sqref="B11:L16"/>
    </sheetView>
  </sheetViews>
  <sheetFormatPr defaultRowHeight="14.5" x14ac:dyDescent="0.35"/>
  <cols>
    <col min="1" max="2" width="4.90625" customWidth="1"/>
    <col min="3" max="3" width="5.453125" bestFit="1" customWidth="1"/>
    <col min="4" max="4" width="5" bestFit="1" customWidth="1"/>
    <col min="5" max="5" width="10.1796875" bestFit="1" customWidth="1"/>
    <col min="6" max="6" width="5" bestFit="1" customWidth="1"/>
    <col min="7" max="7" width="3.81640625" bestFit="1" customWidth="1"/>
    <col min="8" max="8" width="5" bestFit="1" customWidth="1"/>
    <col min="9" max="9" width="3.81640625" bestFit="1" customWidth="1"/>
    <col min="10" max="10" width="5" bestFit="1" customWidth="1"/>
    <col min="11" max="11" width="4.81640625" bestFit="1" customWidth="1"/>
    <col min="12" max="12" width="5" bestFit="1" customWidth="1"/>
  </cols>
  <sheetData>
    <row r="1" spans="1:12" x14ac:dyDescent="0.35">
      <c r="B1" t="s">
        <v>0</v>
      </c>
      <c r="C1" t="s">
        <v>1</v>
      </c>
      <c r="D1" t="s">
        <v>2</v>
      </c>
      <c r="E1" t="s">
        <v>3</v>
      </c>
      <c r="F1" t="s">
        <v>2</v>
      </c>
      <c r="G1" t="s">
        <v>4</v>
      </c>
      <c r="H1" t="s">
        <v>2</v>
      </c>
      <c r="I1" t="s">
        <v>5</v>
      </c>
      <c r="J1" t="s">
        <v>2</v>
      </c>
      <c r="K1" t="s">
        <v>10</v>
      </c>
      <c r="L1" t="s">
        <v>2</v>
      </c>
    </row>
    <row r="2" spans="1:12" x14ac:dyDescent="0.35">
      <c r="A2">
        <v>1</v>
      </c>
      <c r="B2">
        <v>620</v>
      </c>
      <c r="I2" s="2">
        <f>FORECAST(A2,$B$2:$B$10,$A$2:$A$10)</f>
        <v>582.22222222222229</v>
      </c>
      <c r="J2" s="2">
        <f>ABS(I2-B2)</f>
        <v>37.777777777777715</v>
      </c>
    </row>
    <row r="3" spans="1:12" x14ac:dyDescent="0.35">
      <c r="A3">
        <v>2</v>
      </c>
      <c r="B3">
        <v>540</v>
      </c>
      <c r="C3">
        <f>B2</f>
        <v>620</v>
      </c>
      <c r="D3">
        <f>ABS(C3-B3)</f>
        <v>80</v>
      </c>
      <c r="G3" s="2">
        <f>B2</f>
        <v>620</v>
      </c>
      <c r="H3" s="2">
        <f>ABS(G3-B3)</f>
        <v>80</v>
      </c>
      <c r="I3" s="2">
        <f t="shared" ref="I3:I10" si="0">FORECAST(A3,$B$2:$B$10,$A$2:$A$10)</f>
        <v>573.05555555555554</v>
      </c>
      <c r="J3" s="2">
        <f t="shared" ref="J3:J10" si="1">ABS(I3-B3)</f>
        <v>33.055555555555543</v>
      </c>
    </row>
    <row r="4" spans="1:12" x14ac:dyDescent="0.35">
      <c r="A4">
        <v>3</v>
      </c>
      <c r="B4">
        <v>570</v>
      </c>
      <c r="C4">
        <f t="shared" ref="C4:C11" si="2">B3</f>
        <v>540</v>
      </c>
      <c r="D4">
        <f t="shared" ref="D4:D10" si="3">ABS(C4-B4)</f>
        <v>30</v>
      </c>
      <c r="E4">
        <f>AVERAGE(B2:B3)</f>
        <v>580</v>
      </c>
      <c r="F4">
        <f>ABS(E4-B4)</f>
        <v>10</v>
      </c>
      <c r="G4" s="2">
        <f>AVERAGE(G3,B3)</f>
        <v>580</v>
      </c>
      <c r="H4" s="2">
        <f t="shared" ref="H4:H10" si="4">ABS(G4-B4)</f>
        <v>10</v>
      </c>
      <c r="I4" s="2">
        <f t="shared" si="0"/>
        <v>563.88888888888891</v>
      </c>
      <c r="J4" s="2">
        <f t="shared" si="1"/>
        <v>6.1111111111110858</v>
      </c>
    </row>
    <row r="5" spans="1:12" x14ac:dyDescent="0.35">
      <c r="A5">
        <v>4</v>
      </c>
      <c r="B5">
        <v>510</v>
      </c>
      <c r="C5">
        <f t="shared" si="2"/>
        <v>570</v>
      </c>
      <c r="D5">
        <f t="shared" si="3"/>
        <v>60</v>
      </c>
      <c r="E5">
        <f t="shared" ref="E5:E11" si="5">AVERAGE(B3:B4)</f>
        <v>555</v>
      </c>
      <c r="F5">
        <f t="shared" ref="F5:F10" si="6">ABS(E5-B5)</f>
        <v>45</v>
      </c>
      <c r="G5" s="2">
        <f t="shared" ref="G5:G11" si="7">AVERAGE(G4,B4)</f>
        <v>575</v>
      </c>
      <c r="H5" s="2">
        <f t="shared" si="4"/>
        <v>65</v>
      </c>
      <c r="I5" s="2">
        <f t="shared" si="0"/>
        <v>554.72222222222229</v>
      </c>
      <c r="J5" s="2">
        <f t="shared" si="1"/>
        <v>44.722222222222285</v>
      </c>
    </row>
    <row r="6" spans="1:12" x14ac:dyDescent="0.35">
      <c r="A6">
        <v>5</v>
      </c>
      <c r="B6">
        <v>550</v>
      </c>
      <c r="C6">
        <f t="shared" si="2"/>
        <v>510</v>
      </c>
      <c r="D6">
        <f t="shared" si="3"/>
        <v>40</v>
      </c>
      <c r="E6">
        <f t="shared" si="5"/>
        <v>540</v>
      </c>
      <c r="F6">
        <f t="shared" si="6"/>
        <v>10</v>
      </c>
      <c r="G6" s="2">
        <f t="shared" si="7"/>
        <v>542.5</v>
      </c>
      <c r="H6" s="2">
        <f t="shared" si="4"/>
        <v>7.5</v>
      </c>
      <c r="I6" s="2">
        <f t="shared" si="0"/>
        <v>545.55555555555554</v>
      </c>
      <c r="J6" s="2">
        <f t="shared" si="1"/>
        <v>4.4444444444444571</v>
      </c>
      <c r="K6">
        <f>FORECAST(A6,B2:B5,A2:A5)</f>
        <v>485</v>
      </c>
      <c r="L6">
        <f>ABS(K6-B6)</f>
        <v>65</v>
      </c>
    </row>
    <row r="7" spans="1:12" x14ac:dyDescent="0.35">
      <c r="A7">
        <v>6</v>
      </c>
      <c r="B7">
        <v>570</v>
      </c>
      <c r="C7">
        <f t="shared" si="2"/>
        <v>550</v>
      </c>
      <c r="D7">
        <f t="shared" si="3"/>
        <v>20</v>
      </c>
      <c r="E7">
        <f t="shared" si="5"/>
        <v>530</v>
      </c>
      <c r="F7">
        <f t="shared" si="6"/>
        <v>40</v>
      </c>
      <c r="G7" s="2">
        <f t="shared" si="7"/>
        <v>546.25</v>
      </c>
      <c r="H7" s="2">
        <f t="shared" si="4"/>
        <v>23.75</v>
      </c>
      <c r="I7" s="2">
        <f t="shared" si="0"/>
        <v>536.38888888888891</v>
      </c>
      <c r="J7" s="2">
        <f t="shared" si="1"/>
        <v>33.611111111111086</v>
      </c>
      <c r="K7">
        <f t="shared" ref="K7:K11" si="8">FORECAST(A7,B3:B6,A3:A6)</f>
        <v>535</v>
      </c>
      <c r="L7">
        <f t="shared" ref="L7:L10" si="9">ABS(K7-B7)</f>
        <v>35</v>
      </c>
    </row>
    <row r="8" spans="1:12" x14ac:dyDescent="0.35">
      <c r="A8">
        <v>7</v>
      </c>
      <c r="B8">
        <v>540</v>
      </c>
      <c r="C8">
        <f t="shared" si="2"/>
        <v>570</v>
      </c>
      <c r="D8">
        <f t="shared" si="3"/>
        <v>30</v>
      </c>
      <c r="E8">
        <f t="shared" si="5"/>
        <v>560</v>
      </c>
      <c r="F8">
        <f t="shared" si="6"/>
        <v>20</v>
      </c>
      <c r="G8" s="2">
        <f t="shared" si="7"/>
        <v>558.125</v>
      </c>
      <c r="H8" s="2">
        <f t="shared" si="4"/>
        <v>18.125</v>
      </c>
      <c r="I8" s="2">
        <f t="shared" si="0"/>
        <v>527.22222222222229</v>
      </c>
      <c r="J8" s="2">
        <f t="shared" si="1"/>
        <v>12.777777777777715</v>
      </c>
      <c r="K8">
        <f t="shared" si="8"/>
        <v>560</v>
      </c>
      <c r="L8">
        <f t="shared" si="9"/>
        <v>20</v>
      </c>
    </row>
    <row r="9" spans="1:12" x14ac:dyDescent="0.35">
      <c r="A9">
        <v>8</v>
      </c>
      <c r="B9">
        <v>490</v>
      </c>
      <c r="C9">
        <f t="shared" si="2"/>
        <v>540</v>
      </c>
      <c r="D9">
        <f t="shared" si="3"/>
        <v>50</v>
      </c>
      <c r="E9">
        <f t="shared" si="5"/>
        <v>555</v>
      </c>
      <c r="F9">
        <f t="shared" si="6"/>
        <v>65</v>
      </c>
      <c r="G9" s="2">
        <f t="shared" si="7"/>
        <v>549.0625</v>
      </c>
      <c r="H9" s="2">
        <f t="shared" si="4"/>
        <v>59.0625</v>
      </c>
      <c r="I9" s="2">
        <f t="shared" si="0"/>
        <v>518.05555555555554</v>
      </c>
      <c r="J9" s="2">
        <f t="shared" si="1"/>
        <v>28.055555555555543</v>
      </c>
      <c r="K9">
        <f t="shared" si="8"/>
        <v>570</v>
      </c>
      <c r="L9">
        <f t="shared" si="9"/>
        <v>80</v>
      </c>
    </row>
    <row r="10" spans="1:12" x14ac:dyDescent="0.35">
      <c r="A10">
        <v>9</v>
      </c>
      <c r="B10">
        <v>520</v>
      </c>
      <c r="C10">
        <f t="shared" si="2"/>
        <v>490</v>
      </c>
      <c r="D10">
        <f t="shared" si="3"/>
        <v>30</v>
      </c>
      <c r="E10">
        <f t="shared" si="5"/>
        <v>515</v>
      </c>
      <c r="F10">
        <f t="shared" si="6"/>
        <v>5</v>
      </c>
      <c r="G10" s="2">
        <f t="shared" si="7"/>
        <v>519.53125</v>
      </c>
      <c r="H10" s="2">
        <f t="shared" si="4"/>
        <v>0.46875</v>
      </c>
      <c r="I10" s="2">
        <f t="shared" si="0"/>
        <v>508.88888888888891</v>
      </c>
      <c r="J10" s="2">
        <f t="shared" si="1"/>
        <v>11.111111111111086</v>
      </c>
      <c r="K10">
        <f t="shared" si="8"/>
        <v>485</v>
      </c>
      <c r="L10">
        <f t="shared" si="9"/>
        <v>35</v>
      </c>
    </row>
    <row r="11" spans="1:12" x14ac:dyDescent="0.35">
      <c r="A11">
        <v>10</v>
      </c>
      <c r="C11" s="1">
        <f t="shared" si="2"/>
        <v>520</v>
      </c>
      <c r="D11" s="1">
        <f>AVERAGE(D3:D10)</f>
        <v>42.5</v>
      </c>
      <c r="E11" s="1">
        <f t="shared" si="5"/>
        <v>505</v>
      </c>
      <c r="F11" s="1">
        <f>AVERAGE(F4:F10)</f>
        <v>27.857142857142858</v>
      </c>
      <c r="G11" s="1">
        <f t="shared" si="7"/>
        <v>519.765625</v>
      </c>
      <c r="H11" s="1">
        <f>AVERAGE(H3:H10)</f>
        <v>32.98828125</v>
      </c>
      <c r="I11" s="4">
        <f>FORECAST(A11,$B$2:$B$10,$A$2:$A$10)</f>
        <v>499.72222222222229</v>
      </c>
      <c r="J11" s="4">
        <f>AVERAGE(J2:J10)</f>
        <v>23.518518518518501</v>
      </c>
      <c r="K11" s="5">
        <f t="shared" si="8"/>
        <v>480</v>
      </c>
      <c r="L11" s="5">
        <f>AVERAGE(L6:L10)</f>
        <v>47</v>
      </c>
    </row>
    <row r="13" spans="1:12" x14ac:dyDescent="0.35">
      <c r="B13" t="s">
        <v>6</v>
      </c>
    </row>
    <row r="16" spans="1:12" x14ac:dyDescent="0.35">
      <c r="B16" t="s">
        <v>11</v>
      </c>
      <c r="C16" s="2">
        <f>SLOPE(B2:B10,A2:A10)</f>
        <v>-9.1666666666666661</v>
      </c>
      <c r="E16" t="s">
        <v>12</v>
      </c>
      <c r="F16" s="3">
        <f>CORREL(B2:B10,A2:A10)</f>
        <v>-0.65303657395071935</v>
      </c>
    </row>
  </sheetData>
  <pageMargins left="0.7" right="0.7" top="0.75" bottom="0.75" header="0.3" footer="0.3"/>
  <pageSetup orientation="portrait" r:id="rId1"/>
  <ignoredErrors>
    <ignoredError sqref="E4:E11 C16 F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6C49C-4B57-43A0-8E85-85F6DB33FF98}">
  <dimension ref="A3:H33"/>
  <sheetViews>
    <sheetView tabSelected="1" zoomScale="175" zoomScaleNormal="175" workbookViewId="0">
      <selection activeCell="G13" sqref="G13"/>
    </sheetView>
  </sheetViews>
  <sheetFormatPr defaultRowHeight="14.5" x14ac:dyDescent="0.35"/>
  <sheetData>
    <row r="3" spans="2:8" x14ac:dyDescent="0.35">
      <c r="D3">
        <v>0.3</v>
      </c>
      <c r="E3">
        <v>0.4</v>
      </c>
      <c r="F3">
        <v>0.2</v>
      </c>
      <c r="G3">
        <v>0.1</v>
      </c>
    </row>
    <row r="4" spans="2:8" x14ac:dyDescent="0.35">
      <c r="D4">
        <v>100</v>
      </c>
      <c r="E4">
        <v>150</v>
      </c>
      <c r="F4">
        <v>200</v>
      </c>
      <c r="G4">
        <v>250</v>
      </c>
    </row>
    <row r="5" spans="2:8" x14ac:dyDescent="0.35">
      <c r="B5">
        <v>500</v>
      </c>
      <c r="C5">
        <v>80</v>
      </c>
      <c r="D5" s="13">
        <f t="shared" ref="D5:G7" si="0">-$B5+MIN($C5,D$4)*$D$11+IF($C5&gt;D$4,($C5-D$4)*$E$11,0)</f>
        <v>460</v>
      </c>
      <c r="E5" s="13">
        <f t="shared" si="0"/>
        <v>460</v>
      </c>
      <c r="F5" s="13">
        <f t="shared" si="0"/>
        <v>460</v>
      </c>
      <c r="G5" s="13">
        <f t="shared" si="0"/>
        <v>460</v>
      </c>
      <c r="H5">
        <f>SUMPRODUCT(D5:G5,$D$3:$G$3)</f>
        <v>460</v>
      </c>
    </row>
    <row r="6" spans="2:8" x14ac:dyDescent="0.35">
      <c r="B6">
        <v>950</v>
      </c>
      <c r="C6">
        <v>160</v>
      </c>
      <c r="D6" s="13">
        <f>-$B6+MIN($C6,D$4)*$D$11+IF($C6&gt;D$4,($C6-D$4)*$E$11,0)</f>
        <v>250</v>
      </c>
      <c r="E6" s="13">
        <f t="shared" si="0"/>
        <v>850</v>
      </c>
      <c r="F6" s="13">
        <f t="shared" si="0"/>
        <v>970</v>
      </c>
      <c r="G6" s="13">
        <f>-$B6+MIN($C6,G$4)*$D$11+IF($C6&gt;G$4,($C6-G$4)*$E$11,0)</f>
        <v>970</v>
      </c>
      <c r="H6">
        <f t="shared" ref="H6:H8" si="1">SUMPRODUCT(D6:G6,$D$3:$G$3)</f>
        <v>706</v>
      </c>
    </row>
    <row r="7" spans="2:8" x14ac:dyDescent="0.35">
      <c r="B7">
        <v>1400</v>
      </c>
      <c r="C7">
        <v>240</v>
      </c>
      <c r="D7" s="13">
        <f t="shared" si="0"/>
        <v>-200</v>
      </c>
      <c r="E7" s="13">
        <f t="shared" si="0"/>
        <v>400</v>
      </c>
      <c r="F7" s="13">
        <f t="shared" si="0"/>
        <v>1000</v>
      </c>
      <c r="G7" s="13">
        <f t="shared" si="0"/>
        <v>1480</v>
      </c>
      <c r="H7">
        <f t="shared" si="1"/>
        <v>448</v>
      </c>
    </row>
    <row r="8" spans="2:8" x14ac:dyDescent="0.35">
      <c r="D8">
        <f>MAX(D5:D7)</f>
        <v>460</v>
      </c>
      <c r="E8">
        <f t="shared" ref="E8:G8" si="2">MAX(E5:E7)</f>
        <v>850</v>
      </c>
      <c r="F8">
        <f t="shared" si="2"/>
        <v>1000</v>
      </c>
      <c r="G8">
        <f t="shared" si="2"/>
        <v>1480</v>
      </c>
      <c r="H8">
        <f t="shared" si="1"/>
        <v>826</v>
      </c>
    </row>
    <row r="10" spans="2:8" x14ac:dyDescent="0.35">
      <c r="D10" t="s">
        <v>7</v>
      </c>
      <c r="E10" t="s">
        <v>8</v>
      </c>
      <c r="H10">
        <f>H8-H6</f>
        <v>120</v>
      </c>
    </row>
    <row r="11" spans="2:8" x14ac:dyDescent="0.35">
      <c r="D11" s="12">
        <v>12</v>
      </c>
    </row>
    <row r="13" spans="2:8" x14ac:dyDescent="0.35">
      <c r="D13" t="s">
        <v>9</v>
      </c>
    </row>
    <row r="16" spans="2:8" x14ac:dyDescent="0.35">
      <c r="D16">
        <f>D11-5</f>
        <v>7</v>
      </c>
      <c r="E16">
        <f>D11-5</f>
        <v>7</v>
      </c>
    </row>
    <row r="17" spans="1:5" x14ac:dyDescent="0.35">
      <c r="D17">
        <v>5</v>
      </c>
      <c r="E17">
        <v>5</v>
      </c>
    </row>
    <row r="19" spans="1:5" x14ac:dyDescent="0.35">
      <c r="C19" t="s">
        <v>24</v>
      </c>
      <c r="D19" s="2">
        <f>_xlfn.NORM.INV(D16/D11,175,50)</f>
        <v>185.52141971239624</v>
      </c>
      <c r="E19" s="2">
        <f>_xlfn.NORM.INV(E16/(D11-3),175,50)</f>
        <v>213.23548368931935</v>
      </c>
    </row>
    <row r="24" spans="1:5" x14ac:dyDescent="0.35">
      <c r="A24" t="s">
        <v>6</v>
      </c>
    </row>
    <row r="27" spans="1:5" x14ac:dyDescent="0.35">
      <c r="A27" t="s">
        <v>11</v>
      </c>
      <c r="B27" s="2">
        <v>-9.1666666666666661</v>
      </c>
      <c r="D27" t="s">
        <v>12</v>
      </c>
      <c r="E27" s="3">
        <v>-0.65303657395071935</v>
      </c>
    </row>
    <row r="29" spans="1:5" x14ac:dyDescent="0.35">
      <c r="B29" s="2">
        <v>520</v>
      </c>
      <c r="C29">
        <v>43</v>
      </c>
    </row>
    <row r="30" spans="1:5" x14ac:dyDescent="0.35">
      <c r="B30" s="2">
        <v>505</v>
      </c>
      <c r="C30">
        <v>28</v>
      </c>
    </row>
    <row r="31" spans="1:5" x14ac:dyDescent="0.35">
      <c r="B31" s="2">
        <v>519.765625</v>
      </c>
      <c r="C31">
        <v>33</v>
      </c>
    </row>
    <row r="32" spans="1:5" x14ac:dyDescent="0.35">
      <c r="B32" s="14">
        <v>499.72222222222229</v>
      </c>
      <c r="C32" s="12">
        <v>24</v>
      </c>
    </row>
    <row r="33" spans="2:3" x14ac:dyDescent="0.35">
      <c r="B33">
        <v>480</v>
      </c>
      <c r="C33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A89E8-E14F-47CD-8C89-75F8006E64B4}">
  <dimension ref="A1:G11"/>
  <sheetViews>
    <sheetView zoomScale="205" zoomScaleNormal="205" workbookViewId="0">
      <selection activeCell="H5" sqref="H5"/>
    </sheetView>
  </sheetViews>
  <sheetFormatPr defaultRowHeight="14.5" x14ac:dyDescent="0.35"/>
  <cols>
    <col min="1" max="1" width="11.08984375" customWidth="1"/>
  </cols>
  <sheetData>
    <row r="1" spans="1:7" ht="41.5" thickBot="1" x14ac:dyDescent="0.4">
      <c r="A1" s="6" t="s">
        <v>13</v>
      </c>
      <c r="B1" s="7" t="s">
        <v>14</v>
      </c>
      <c r="C1" s="7" t="s">
        <v>15</v>
      </c>
      <c r="D1" s="7" t="s">
        <v>16</v>
      </c>
    </row>
    <row r="2" spans="1:7" ht="21" thickBot="1" x14ac:dyDescent="0.4">
      <c r="A2" s="8" t="s">
        <v>17</v>
      </c>
      <c r="B2" s="9">
        <v>900</v>
      </c>
      <c r="C2" s="9">
        <v>100</v>
      </c>
      <c r="D2" s="9">
        <v>-300</v>
      </c>
      <c r="F2" t="s">
        <v>21</v>
      </c>
    </row>
    <row r="3" spans="1:7" ht="21" thickBot="1" x14ac:dyDescent="0.4">
      <c r="A3" s="8" t="s">
        <v>18</v>
      </c>
      <c r="B3" s="9">
        <v>0</v>
      </c>
      <c r="C3" s="9">
        <v>200</v>
      </c>
      <c r="D3" s="9">
        <v>300</v>
      </c>
    </row>
    <row r="4" spans="1:7" ht="21" thickBot="1" x14ac:dyDescent="0.4">
      <c r="A4" s="8" t="s">
        <v>19</v>
      </c>
      <c r="B4" s="9">
        <v>300</v>
      </c>
      <c r="C4" s="9">
        <v>-100</v>
      </c>
      <c r="D4" s="9">
        <v>400</v>
      </c>
    </row>
    <row r="5" spans="1:7" ht="15" thickBot="1" x14ac:dyDescent="0.4"/>
    <row r="6" spans="1:7" ht="21" thickBot="1" x14ac:dyDescent="0.4">
      <c r="A6" s="6" t="s">
        <v>13</v>
      </c>
      <c r="B6" s="7" t="s">
        <v>14</v>
      </c>
      <c r="C6" s="7" t="s">
        <v>15</v>
      </c>
      <c r="D6" s="7" t="s">
        <v>16</v>
      </c>
      <c r="E6" s="11" t="s">
        <v>22</v>
      </c>
    </row>
    <row r="7" spans="1:7" ht="21" thickBot="1" x14ac:dyDescent="0.4">
      <c r="A7" s="8" t="s">
        <v>17</v>
      </c>
      <c r="B7" s="9">
        <f>MAX(B$2:B$4)-B2</f>
        <v>0</v>
      </c>
      <c r="C7" s="9">
        <f t="shared" ref="C7:D7" si="0">MAX(C$2:C$4)-C2</f>
        <v>100</v>
      </c>
      <c r="D7" s="9">
        <f t="shared" si="0"/>
        <v>700</v>
      </c>
      <c r="E7">
        <f>MAX(B7:D7)</f>
        <v>700</v>
      </c>
    </row>
    <row r="8" spans="1:7" ht="21" thickBot="1" x14ac:dyDescent="0.4">
      <c r="A8" s="8" t="s">
        <v>18</v>
      </c>
      <c r="B8" s="9">
        <f t="shared" ref="B8:D9" si="1">MAX(B$2:B$4)-B3</f>
        <v>900</v>
      </c>
      <c r="C8" s="9">
        <f t="shared" si="1"/>
        <v>0</v>
      </c>
      <c r="D8" s="9">
        <f t="shared" si="1"/>
        <v>100</v>
      </c>
      <c r="E8">
        <f t="shared" ref="E8:E9" si="2">MAX(B8:D8)</f>
        <v>900</v>
      </c>
    </row>
    <row r="9" spans="1:7" ht="21" thickBot="1" x14ac:dyDescent="0.4">
      <c r="A9" s="8" t="s">
        <v>19</v>
      </c>
      <c r="B9" s="9">
        <f t="shared" si="1"/>
        <v>600</v>
      </c>
      <c r="C9" s="9">
        <f t="shared" si="1"/>
        <v>300</v>
      </c>
      <c r="D9" s="9">
        <f t="shared" si="1"/>
        <v>0</v>
      </c>
      <c r="E9" s="12">
        <f t="shared" si="2"/>
        <v>600</v>
      </c>
      <c r="G9" t="s">
        <v>23</v>
      </c>
    </row>
    <row r="11" spans="1:7" ht="20.5" x14ac:dyDescent="0.35">
      <c r="A11" s="10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Huggins, Eric</dc:creator>
  <cp:lastModifiedBy>Huggins, Eric</cp:lastModifiedBy>
  <dcterms:created xsi:type="dcterms:W3CDTF">2022-09-20T14:53:46Z</dcterms:created>
  <dcterms:modified xsi:type="dcterms:W3CDTF">2022-10-02T17:15:16Z</dcterms:modified>
</cp:coreProperties>
</file>