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13_ncr:1_{13E349D9-1320-4162-9AF0-77A620CA8784}" xr6:coauthVersionLast="44" xr6:coauthVersionMax="44" xr10:uidLastSave="{00000000-0000-0000-0000-000000000000}"/>
  <bookViews>
    <workbookView xWindow="-120" yWindow="-120" windowWidth="29040" windowHeight="15840" xr2:uid="{82637F4A-0FE5-49E3-A571-3B124473CD46}"/>
  </bookViews>
  <sheets>
    <sheet name="Sheet1" sheetId="1" r:id="rId1"/>
  </sheets>
  <definedNames>
    <definedName name="solver_adj" localSheetId="0" hidden="1">Sheet1!$M$4:$M$5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Sheet1!$M$4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Sheet1!$J$1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 s="1"/>
  <c r="I4" i="1" s="1"/>
  <c r="J4" i="1" s="1"/>
  <c r="G5" i="1"/>
  <c r="H5" i="1" s="1"/>
  <c r="I5" i="1" s="1"/>
  <c r="J5" i="1" s="1"/>
  <c r="G6" i="1"/>
  <c r="H6" i="1" s="1"/>
  <c r="I6" i="1" s="1"/>
  <c r="J6" i="1" s="1"/>
  <c r="G7" i="1"/>
  <c r="H7" i="1" s="1"/>
  <c r="I7" i="1" s="1"/>
  <c r="J7" i="1" s="1"/>
  <c r="G8" i="1"/>
  <c r="H8" i="1" s="1"/>
  <c r="I8" i="1" s="1"/>
  <c r="J8" i="1" s="1"/>
  <c r="G9" i="1"/>
  <c r="H9" i="1" s="1"/>
  <c r="I9" i="1" s="1"/>
  <c r="J9" i="1" s="1"/>
  <c r="G10" i="1"/>
  <c r="H10" i="1" s="1"/>
  <c r="I10" i="1" s="1"/>
  <c r="J10" i="1" s="1"/>
  <c r="G11" i="1"/>
  <c r="H11" i="1" s="1"/>
  <c r="I11" i="1" s="1"/>
  <c r="J11" i="1" s="1"/>
  <c r="G12" i="1"/>
  <c r="H12" i="1" s="1"/>
  <c r="I12" i="1" s="1"/>
  <c r="J12" i="1" s="1"/>
  <c r="G13" i="1"/>
  <c r="H13" i="1" s="1"/>
  <c r="I13" i="1" s="1"/>
  <c r="J13" i="1" s="1"/>
  <c r="G14" i="1"/>
  <c r="H14" i="1" s="1"/>
  <c r="I14" i="1" s="1"/>
  <c r="J14" i="1" s="1"/>
  <c r="G15" i="1"/>
  <c r="H15" i="1" s="1"/>
  <c r="I15" i="1" s="1"/>
  <c r="J15" i="1" s="1"/>
  <c r="G16" i="1"/>
  <c r="H16" i="1" s="1"/>
  <c r="I16" i="1" s="1"/>
  <c r="J16" i="1" s="1"/>
  <c r="G17" i="1"/>
  <c r="H17" i="1" s="1"/>
  <c r="I17" i="1" s="1"/>
  <c r="J17" i="1" s="1"/>
  <c r="G18" i="1"/>
  <c r="H18" i="1" s="1"/>
  <c r="I18" i="1" s="1"/>
  <c r="J18" i="1" s="1"/>
  <c r="G19" i="1"/>
  <c r="H19" i="1" s="1"/>
  <c r="I19" i="1" s="1"/>
  <c r="J19" i="1" s="1"/>
  <c r="G20" i="1"/>
  <c r="H20" i="1" s="1"/>
  <c r="I20" i="1" s="1"/>
  <c r="J20" i="1" s="1"/>
  <c r="G21" i="1"/>
  <c r="H21" i="1" s="1"/>
  <c r="I21" i="1" s="1"/>
  <c r="J21" i="1" s="1"/>
  <c r="G22" i="1"/>
  <c r="H22" i="1" s="1"/>
  <c r="I22" i="1" s="1"/>
  <c r="J22" i="1" s="1"/>
  <c r="G23" i="1"/>
  <c r="H23" i="1" s="1"/>
  <c r="I23" i="1" s="1"/>
  <c r="J23" i="1" s="1"/>
  <c r="G24" i="1"/>
  <c r="H24" i="1" s="1"/>
  <c r="I24" i="1" s="1"/>
  <c r="J24" i="1" s="1"/>
  <c r="G25" i="1"/>
  <c r="H25" i="1" s="1"/>
  <c r="I25" i="1" s="1"/>
  <c r="J25" i="1" s="1"/>
  <c r="G26" i="1"/>
  <c r="H26" i="1" s="1"/>
  <c r="I26" i="1" s="1"/>
  <c r="J26" i="1" s="1"/>
  <c r="G27" i="1"/>
  <c r="H27" i="1" s="1"/>
  <c r="I27" i="1" s="1"/>
  <c r="J27" i="1" s="1"/>
  <c r="G28" i="1"/>
  <c r="H28" i="1" s="1"/>
  <c r="I28" i="1" s="1"/>
  <c r="J28" i="1" s="1"/>
  <c r="G29" i="1"/>
  <c r="H29" i="1" s="1"/>
  <c r="I29" i="1" s="1"/>
  <c r="J29" i="1" s="1"/>
  <c r="G30" i="1"/>
  <c r="H30" i="1" s="1"/>
  <c r="I30" i="1" s="1"/>
  <c r="J30" i="1" s="1"/>
  <c r="G31" i="1"/>
  <c r="H31" i="1" s="1"/>
  <c r="I31" i="1" s="1"/>
  <c r="J31" i="1" s="1"/>
  <c r="G32" i="1"/>
  <c r="H32" i="1" s="1"/>
  <c r="I32" i="1" s="1"/>
  <c r="J32" i="1" s="1"/>
  <c r="G33" i="1"/>
  <c r="H33" i="1" s="1"/>
  <c r="I33" i="1" s="1"/>
  <c r="J33" i="1" s="1"/>
  <c r="G34" i="1"/>
  <c r="H34" i="1" s="1"/>
  <c r="I34" i="1" s="1"/>
  <c r="J34" i="1" s="1"/>
  <c r="G35" i="1"/>
  <c r="H35" i="1" s="1"/>
  <c r="I35" i="1" s="1"/>
  <c r="J35" i="1" s="1"/>
  <c r="G36" i="1"/>
  <c r="H36" i="1" s="1"/>
  <c r="I36" i="1" s="1"/>
  <c r="J36" i="1" s="1"/>
  <c r="G3" i="1"/>
  <c r="H3" i="1" s="1"/>
  <c r="I3" i="1" s="1"/>
  <c r="J3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" i="1"/>
  <c r="J1" i="1" l="1"/>
  <c r="I1" i="1"/>
  <c r="H1" i="1"/>
</calcChain>
</file>

<file path=xl/sharedStrings.xml><?xml version="1.0" encoding="utf-8"?>
<sst xmlns="http://schemas.openxmlformats.org/spreadsheetml/2006/main" count="11" uniqueCount="11">
  <si>
    <t>Point Spread</t>
  </si>
  <si>
    <t>Number of Games</t>
  </si>
  <si>
    <t>Favorite Won</t>
  </si>
  <si>
    <t>a</t>
  </si>
  <si>
    <t>b</t>
  </si>
  <si>
    <t>Spread</t>
  </si>
  <si>
    <t>Prob</t>
  </si>
  <si>
    <t>Model</t>
  </si>
  <si>
    <t>Error</t>
  </si>
  <si>
    <t>Error^2</t>
  </si>
  <si>
    <t>WE2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</si>
</sst>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9" fontId="0" fillId="0" borderId="0" xfId="1" applyFont="1"/>
    <xf numFmtId="9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9" fontId="0" fillId="2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Sheet1!$E$3:$E$36</c:f>
              <c:numCache>
                <c:formatCode>General</c:formatCode>
                <c:ptCount val="34"/>
                <c:pt idx="0">
                  <c:v>-26.5</c:v>
                </c:pt>
                <c:pt idx="1">
                  <c:v>-19.5</c:v>
                </c:pt>
                <c:pt idx="2">
                  <c:v>-17</c:v>
                </c:pt>
                <c:pt idx="3">
                  <c:v>-15.5</c:v>
                </c:pt>
                <c:pt idx="4">
                  <c:v>-15</c:v>
                </c:pt>
                <c:pt idx="5">
                  <c:v>-14.5</c:v>
                </c:pt>
                <c:pt idx="6">
                  <c:v>-14</c:v>
                </c:pt>
                <c:pt idx="7">
                  <c:v>-13.5</c:v>
                </c:pt>
                <c:pt idx="8">
                  <c:v>-13</c:v>
                </c:pt>
                <c:pt idx="9">
                  <c:v>-12.5</c:v>
                </c:pt>
                <c:pt idx="10">
                  <c:v>-12</c:v>
                </c:pt>
                <c:pt idx="11">
                  <c:v>-11.5</c:v>
                </c:pt>
                <c:pt idx="12">
                  <c:v>-11</c:v>
                </c:pt>
                <c:pt idx="13">
                  <c:v>-10.5</c:v>
                </c:pt>
                <c:pt idx="14">
                  <c:v>-10</c:v>
                </c:pt>
                <c:pt idx="15">
                  <c:v>-9.5</c:v>
                </c:pt>
                <c:pt idx="16">
                  <c:v>-9</c:v>
                </c:pt>
                <c:pt idx="17">
                  <c:v>-8.5</c:v>
                </c:pt>
                <c:pt idx="18">
                  <c:v>-8</c:v>
                </c:pt>
                <c:pt idx="19">
                  <c:v>-7.5</c:v>
                </c:pt>
                <c:pt idx="20">
                  <c:v>-7</c:v>
                </c:pt>
                <c:pt idx="21">
                  <c:v>-6.5</c:v>
                </c:pt>
                <c:pt idx="22">
                  <c:v>-6</c:v>
                </c:pt>
                <c:pt idx="23">
                  <c:v>-5.5</c:v>
                </c:pt>
                <c:pt idx="24">
                  <c:v>-5</c:v>
                </c:pt>
                <c:pt idx="25">
                  <c:v>-4.5</c:v>
                </c:pt>
                <c:pt idx="26">
                  <c:v>-4</c:v>
                </c:pt>
                <c:pt idx="27">
                  <c:v>-3.5</c:v>
                </c:pt>
                <c:pt idx="28">
                  <c:v>-3</c:v>
                </c:pt>
                <c:pt idx="29">
                  <c:v>-2.5</c:v>
                </c:pt>
                <c:pt idx="30">
                  <c:v>-2</c:v>
                </c:pt>
                <c:pt idx="31">
                  <c:v>-1.5</c:v>
                </c:pt>
                <c:pt idx="32">
                  <c:v>-1</c:v>
                </c:pt>
                <c:pt idx="33">
                  <c:v>0</c:v>
                </c:pt>
              </c:numCache>
            </c:numRef>
          </c:xVal>
          <c:yVal>
            <c:numRef>
              <c:f>Sheet1!$F$3:$F$36</c:f>
              <c:numCache>
                <c:formatCode>0%</c:formatCode>
                <c:ptCount val="3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0.8</c:v>
                </c:pt>
                <c:pt idx="10">
                  <c:v>0.8571428571428571</c:v>
                </c:pt>
                <c:pt idx="11">
                  <c:v>1</c:v>
                </c:pt>
                <c:pt idx="12">
                  <c:v>0.8</c:v>
                </c:pt>
                <c:pt idx="13">
                  <c:v>0.7142857142857143</c:v>
                </c:pt>
                <c:pt idx="14">
                  <c:v>0.8</c:v>
                </c:pt>
                <c:pt idx="15">
                  <c:v>0.7</c:v>
                </c:pt>
                <c:pt idx="16">
                  <c:v>0.76470588235294112</c:v>
                </c:pt>
                <c:pt idx="17">
                  <c:v>0.77272727272727271</c:v>
                </c:pt>
                <c:pt idx="18">
                  <c:v>0.8125</c:v>
                </c:pt>
                <c:pt idx="19">
                  <c:v>0.78</c:v>
                </c:pt>
                <c:pt idx="20">
                  <c:v>0.72222222222222221</c:v>
                </c:pt>
                <c:pt idx="21">
                  <c:v>0.73493975903614461</c:v>
                </c:pt>
                <c:pt idx="22">
                  <c:v>0.6428571428571429</c:v>
                </c:pt>
                <c:pt idx="23">
                  <c:v>0.80434782608695654</c:v>
                </c:pt>
                <c:pt idx="24">
                  <c:v>0.53125</c:v>
                </c:pt>
                <c:pt idx="25">
                  <c:v>0.61764705882352944</c:v>
                </c:pt>
                <c:pt idx="26">
                  <c:v>0.61363636363636365</c:v>
                </c:pt>
                <c:pt idx="27">
                  <c:v>0.69599999999999995</c:v>
                </c:pt>
                <c:pt idx="28">
                  <c:v>0.5572519083969466</c:v>
                </c:pt>
                <c:pt idx="29">
                  <c:v>0.55000000000000004</c:v>
                </c:pt>
                <c:pt idx="30">
                  <c:v>0.46296296296296297</c:v>
                </c:pt>
                <c:pt idx="31">
                  <c:v>0.55882352941176472</c:v>
                </c:pt>
                <c:pt idx="32">
                  <c:v>0.6333333333333333</c:v>
                </c:pt>
                <c:pt idx="33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04-4536-92A0-E5E6F0D6B767}"/>
            </c:ext>
          </c:extLst>
        </c:ser>
        <c:ser>
          <c:idx val="1"/>
          <c:order val="1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Sheet1!$E$3:$E$36</c:f>
              <c:numCache>
                <c:formatCode>General</c:formatCode>
                <c:ptCount val="34"/>
                <c:pt idx="0">
                  <c:v>-26.5</c:v>
                </c:pt>
                <c:pt idx="1">
                  <c:v>-19.5</c:v>
                </c:pt>
                <c:pt idx="2">
                  <c:v>-17</c:v>
                </c:pt>
                <c:pt idx="3">
                  <c:v>-15.5</c:v>
                </c:pt>
                <c:pt idx="4">
                  <c:v>-15</c:v>
                </c:pt>
                <c:pt idx="5">
                  <c:v>-14.5</c:v>
                </c:pt>
                <c:pt idx="6">
                  <c:v>-14</c:v>
                </c:pt>
                <c:pt idx="7">
                  <c:v>-13.5</c:v>
                </c:pt>
                <c:pt idx="8">
                  <c:v>-13</c:v>
                </c:pt>
                <c:pt idx="9">
                  <c:v>-12.5</c:v>
                </c:pt>
                <c:pt idx="10">
                  <c:v>-12</c:v>
                </c:pt>
                <c:pt idx="11">
                  <c:v>-11.5</c:v>
                </c:pt>
                <c:pt idx="12">
                  <c:v>-11</c:v>
                </c:pt>
                <c:pt idx="13">
                  <c:v>-10.5</c:v>
                </c:pt>
                <c:pt idx="14">
                  <c:v>-10</c:v>
                </c:pt>
                <c:pt idx="15">
                  <c:v>-9.5</c:v>
                </c:pt>
                <c:pt idx="16">
                  <c:v>-9</c:v>
                </c:pt>
                <c:pt idx="17">
                  <c:v>-8.5</c:v>
                </c:pt>
                <c:pt idx="18">
                  <c:v>-8</c:v>
                </c:pt>
                <c:pt idx="19">
                  <c:v>-7.5</c:v>
                </c:pt>
                <c:pt idx="20">
                  <c:v>-7</c:v>
                </c:pt>
                <c:pt idx="21">
                  <c:v>-6.5</c:v>
                </c:pt>
                <c:pt idx="22">
                  <c:v>-6</c:v>
                </c:pt>
                <c:pt idx="23">
                  <c:v>-5.5</c:v>
                </c:pt>
                <c:pt idx="24">
                  <c:v>-5</c:v>
                </c:pt>
                <c:pt idx="25">
                  <c:v>-4.5</c:v>
                </c:pt>
                <c:pt idx="26">
                  <c:v>-4</c:v>
                </c:pt>
                <c:pt idx="27">
                  <c:v>-3.5</c:v>
                </c:pt>
                <c:pt idx="28">
                  <c:v>-3</c:v>
                </c:pt>
                <c:pt idx="29">
                  <c:v>-2.5</c:v>
                </c:pt>
                <c:pt idx="30">
                  <c:v>-2</c:v>
                </c:pt>
                <c:pt idx="31">
                  <c:v>-1.5</c:v>
                </c:pt>
                <c:pt idx="32">
                  <c:v>-1</c:v>
                </c:pt>
                <c:pt idx="33">
                  <c:v>0</c:v>
                </c:pt>
              </c:numCache>
            </c:numRef>
          </c:xVal>
          <c:yVal>
            <c:numRef>
              <c:f>Sheet1!$G$3:$G$36</c:f>
              <c:numCache>
                <c:formatCode>0%</c:formatCode>
                <c:ptCount val="34"/>
                <c:pt idx="0">
                  <c:v>0.97782941577758797</c:v>
                </c:pt>
                <c:pt idx="1">
                  <c:v>0.94193335505224562</c:v>
                </c:pt>
                <c:pt idx="2">
                  <c:v>0.91902103971164228</c:v>
                </c:pt>
                <c:pt idx="3">
                  <c:v>0.90156942372564508</c:v>
                </c:pt>
                <c:pt idx="4">
                  <c:v>0.89504486412650952</c:v>
                </c:pt>
                <c:pt idx="5">
                  <c:v>0.88814147716872116</c:v>
                </c:pt>
                <c:pt idx="6">
                  <c:v>0.88084447151513656</c:v>
                </c:pt>
                <c:pt idx="7">
                  <c:v>0.87313944433243373</c:v>
                </c:pt>
                <c:pt idx="8">
                  <c:v>0.86501253563708091</c:v>
                </c:pt>
                <c:pt idx="9">
                  <c:v>0.85645059670768398</c:v>
                </c:pt>
                <c:pt idx="10">
                  <c:v>0.84744137190340951</c:v>
                </c:pt>
                <c:pt idx="11">
                  <c:v>0.83797369280699396</c:v>
                </c:pt>
                <c:pt idx="12">
                  <c:v>0.82803768313876236</c:v>
                </c:pt>
                <c:pt idx="13">
                  <c:v>0.81762497237182896</c:v>
                </c:pt>
                <c:pt idx="14">
                  <c:v>0.80672891542869807</c:v>
                </c:pt>
                <c:pt idx="15">
                  <c:v>0.79534481527034373</c:v>
                </c:pt>
                <c:pt idx="16">
                  <c:v>0.78347014461929987</c:v>
                </c:pt>
                <c:pt idx="17">
                  <c:v>0.77110476251133364</c:v>
                </c:pt>
                <c:pt idx="18">
                  <c:v>0.75825112087271829</c:v>
                </c:pt>
                <c:pt idx="19">
                  <c:v>0.74491445590186167</c:v>
                </c:pt>
                <c:pt idx="20">
                  <c:v>0.73110295872692621</c:v>
                </c:pt>
                <c:pt idx="21">
                  <c:v>0.71682791964726722</c:v>
                </c:pt>
                <c:pt idx="22">
                  <c:v>0.70210384027656636</c:v>
                </c:pt>
                <c:pt idx="23">
                  <c:v>0.68694850811610364</c:v>
                </c:pt>
                <c:pt idx="24">
                  <c:v>0.67138302851793652</c:v>
                </c:pt>
                <c:pt idx="25">
                  <c:v>0.65543180966127856</c:v>
                </c:pt>
                <c:pt idx="26">
                  <c:v>0.63912249706141011</c:v>
                </c:pt>
                <c:pt idx="27">
                  <c:v>0.62248585524647981</c:v>
                </c:pt>
                <c:pt idx="28">
                  <c:v>0.60555559554716343</c:v>
                </c:pt>
                <c:pt idx="29">
                  <c:v>0.58836815040690993</c:v>
                </c:pt>
                <c:pt idx="30">
                  <c:v>0.57096239618304623</c:v>
                </c:pt>
                <c:pt idx="31">
                  <c:v>0.55337932800716472</c:v>
                </c:pt>
                <c:pt idx="32">
                  <c:v>0.53566169183531065</c:v>
                </c:pt>
                <c:pt idx="33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04-4536-92A0-E5E6F0D6B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227024"/>
        <c:axId val="508228008"/>
      </c:scatterChart>
      <c:valAx>
        <c:axId val="50822702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228008"/>
        <c:crosses val="autoZero"/>
        <c:crossBetween val="midCat"/>
      </c:valAx>
      <c:valAx>
        <c:axId val="508228008"/>
        <c:scaling>
          <c:orientation val="minMax"/>
          <c:min val="0.4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22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8</xdr:row>
      <xdr:rowOff>38100</xdr:rowOff>
    </xdr:from>
    <xdr:to>
      <xdr:col>22</xdr:col>
      <xdr:colOff>361949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B7D3EA-3C63-4012-A045-FC4E81837C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0.41141</cdr:x>
      <cdr:y>0.47493</cdr:y>
    </cdr:from>
    <cdr:to>
      <cdr:x>0.72937</cdr:x>
      <cdr:y>0.70712</cdr:y>
    </cdr:to>
    <mc:AlternateContent xmlns:mc="http://schemas.openxmlformats.org/markup-compatibility/2006">
      <mc:Choice xmlns:a14="http://schemas.microsoft.com/office/drawing/2010/main" Requires="a14">
        <cdr:sp macro="" textlink="">
          <cdr:nvSpPr>
            <cdr:cNvPr id="2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89FC1B72-34DB-41E3-B4D6-0CCCE3C33FCC}"/>
                </a:ext>
              </a:extLst>
            </cdr:cNvPr>
            <cdr:cNvSpPr txBox="1"/>
          </cdr:nvSpPr>
          <cdr:spPr>
            <a:xfrm xmlns:a="http://schemas.openxmlformats.org/drawingml/2006/main">
              <a:off x="3228975" y="1714501"/>
              <a:ext cx="2495550" cy="8382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1+</m:t>
                        </m:r>
                        <m:sSup>
                          <m:sSupPr>
                            <m:ctrlPr>
                              <a:rPr lang="en-US" sz="2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2000" b="0" i="1">
                                <a:latin typeface="Cambria Math" panose="02040503050406030204" pitchFamily="18" charset="0"/>
                              </a:rPr>
                              <m:t>𝑒</m:t>
                            </m:r>
                          </m:e>
                          <m:sup>
                            <m:r>
                              <a:rPr lang="en-US" sz="2000" b="0" i="1">
                                <a:latin typeface="Cambria Math" panose="02040503050406030204" pitchFamily="18" charset="0"/>
                              </a:rPr>
                              <m:t>−0.143</m:t>
                            </m:r>
                            <m:r>
                              <a:rPr lang="en-US" sz="2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2000"/>
            </a:p>
          </cdr:txBody>
        </cdr:sp>
      </mc:Choice>
      <mc:Fallback>
        <cdr:sp macro="" textlink="">
          <cdr:nvSpPr>
            <cdr:cNvPr id="2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89FC1B72-34DB-41E3-B4D6-0CCCE3C33FCC}"/>
                </a:ext>
              </a:extLst>
            </cdr:cNvPr>
            <cdr:cNvSpPr txBox="1"/>
          </cdr:nvSpPr>
          <cdr:spPr>
            <a:xfrm xmlns:a="http://schemas.openxmlformats.org/drawingml/2006/main">
              <a:off x="3228975" y="1714501"/>
              <a:ext cx="2495550" cy="8382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:r>
                <a:rPr lang="en-US" sz="2000" b="0" i="0">
                  <a:latin typeface="Cambria Math" panose="02040503050406030204" pitchFamily="18" charset="0"/>
                </a:rPr>
                <a:t>𝑦=1/(1+𝑒^(−0.143𝑥) )</a:t>
              </a:r>
              <a:endParaRPr lang="en-US" sz="2000"/>
            </a:p>
          </cdr:txBody>
        </cdr:sp>
      </mc:Fallback>
    </mc:AlternateContent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C6C9-96DA-4E8A-A550-7D805F4D12CB}">
  <dimension ref="A1:M36"/>
  <sheetViews>
    <sheetView tabSelected="1" workbookViewId="0">
      <selection activeCell="H1" sqref="H1:J1"/>
    </sheetView>
  </sheetViews>
  <sheetFormatPr defaultRowHeight="15" x14ac:dyDescent="0.25"/>
  <cols>
    <col min="1" max="1" width="12.28515625" bestFit="1" customWidth="1"/>
    <col min="2" max="2" width="12.85546875" bestFit="1" customWidth="1"/>
    <col min="3" max="3" width="17.28515625" bestFit="1" customWidth="1"/>
    <col min="8" max="8" width="10.28515625" bestFit="1" customWidth="1"/>
    <col min="9" max="10" width="9.28515625" bestFit="1" customWidth="1"/>
    <col min="13" max="13" width="24" bestFit="1" customWidth="1"/>
  </cols>
  <sheetData>
    <row r="1" spans="1:13" ht="26.25" x14ac:dyDescent="0.4">
      <c r="H1" s="4">
        <f>SUM(H3:H36)</f>
        <v>2.2071579922227138</v>
      </c>
      <c r="I1" s="5">
        <f>SUM(I3:I36)</f>
        <v>0.21667074188596425</v>
      </c>
      <c r="J1" s="5">
        <f>SUM(J3:J36)</f>
        <v>5.0255343292170886</v>
      </c>
    </row>
    <row r="2" spans="1:13" x14ac:dyDescent="0.25">
      <c r="A2" s="2" t="s">
        <v>0</v>
      </c>
      <c r="B2" s="2" t="s">
        <v>2</v>
      </c>
      <c r="C2" s="2" t="s">
        <v>1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/>
    </row>
    <row r="3" spans="1:13" x14ac:dyDescent="0.25">
      <c r="A3" s="1">
        <v>-26.5</v>
      </c>
      <c r="B3">
        <v>1</v>
      </c>
      <c r="C3">
        <v>1</v>
      </c>
      <c r="E3">
        <f>A3</f>
        <v>-26.5</v>
      </c>
      <c r="F3" s="3">
        <f>B3/C3</f>
        <v>1</v>
      </c>
      <c r="G3" s="3">
        <f>1/(1+EXP($M$4+$M$5*E3))</f>
        <v>0.97782941577758797</v>
      </c>
      <c r="H3" s="3">
        <f>ABS(F3-G3)</f>
        <v>2.2170584222412026E-2</v>
      </c>
      <c r="I3">
        <f>H3^2</f>
        <v>4.9153480476306507E-4</v>
      </c>
      <c r="J3">
        <f>I3*C3</f>
        <v>4.9153480476306507E-4</v>
      </c>
    </row>
    <row r="4" spans="1:13" ht="26.25" x14ac:dyDescent="0.4">
      <c r="A4" s="1">
        <v>-19.5</v>
      </c>
      <c r="B4">
        <v>1</v>
      </c>
      <c r="C4">
        <v>1</v>
      </c>
      <c r="E4">
        <f t="shared" ref="E4:E36" si="0">A4</f>
        <v>-19.5</v>
      </c>
      <c r="F4" s="3">
        <f t="shared" ref="F4:F36" si="1">B4/C4</f>
        <v>1</v>
      </c>
      <c r="G4" s="3">
        <f t="shared" ref="G4:G36" si="2">1/(1+EXP($M$4+$M$5*E4))</f>
        <v>0.94193335505224562</v>
      </c>
      <c r="H4" s="3">
        <f t="shared" ref="H4:H36" si="3">ABS(F4-G4)</f>
        <v>5.8066644947754376E-2</v>
      </c>
      <c r="I4">
        <f t="shared" ref="I4:I36" si="4">H4^2</f>
        <v>3.3717352554885689E-3</v>
      </c>
      <c r="J4">
        <f t="shared" ref="J4:J36" si="5">I4*C4</f>
        <v>3.3717352554885689E-3</v>
      </c>
      <c r="L4" t="s">
        <v>3</v>
      </c>
      <c r="M4" s="6">
        <v>0</v>
      </c>
    </row>
    <row r="5" spans="1:13" ht="26.25" x14ac:dyDescent="0.4">
      <c r="A5" s="1">
        <v>-17</v>
      </c>
      <c r="B5">
        <v>1</v>
      </c>
      <c r="C5">
        <v>1</v>
      </c>
      <c r="E5">
        <f t="shared" si="0"/>
        <v>-17</v>
      </c>
      <c r="F5" s="3">
        <f t="shared" si="1"/>
        <v>1</v>
      </c>
      <c r="G5" s="3">
        <f t="shared" si="2"/>
        <v>0.91902103971164228</v>
      </c>
      <c r="H5" s="3">
        <f t="shared" si="3"/>
        <v>8.0978960288357715E-2</v>
      </c>
      <c r="I5">
        <f t="shared" si="4"/>
        <v>6.557592009383416E-3</v>
      </c>
      <c r="J5">
        <f t="shared" si="5"/>
        <v>6.557592009383416E-3</v>
      </c>
      <c r="L5" t="s">
        <v>4</v>
      </c>
      <c r="M5" s="6">
        <v>0.14288939087206448</v>
      </c>
    </row>
    <row r="6" spans="1:13" x14ac:dyDescent="0.25">
      <c r="A6" s="1">
        <v>-15.5</v>
      </c>
      <c r="B6">
        <v>4</v>
      </c>
      <c r="C6">
        <v>4</v>
      </c>
      <c r="E6">
        <f t="shared" si="0"/>
        <v>-15.5</v>
      </c>
      <c r="F6" s="3">
        <f t="shared" si="1"/>
        <v>1</v>
      </c>
      <c r="G6" s="3">
        <f t="shared" si="2"/>
        <v>0.90156942372564508</v>
      </c>
      <c r="H6" s="3">
        <f t="shared" si="3"/>
        <v>9.843057627435492E-2</v>
      </c>
      <c r="I6">
        <f t="shared" si="4"/>
        <v>9.6885783457016008E-3</v>
      </c>
      <c r="J6">
        <f t="shared" si="5"/>
        <v>3.8754313382806403E-2</v>
      </c>
    </row>
    <row r="7" spans="1:13" x14ac:dyDescent="0.25">
      <c r="A7" s="1">
        <v>-15</v>
      </c>
      <c r="B7">
        <v>2</v>
      </c>
      <c r="C7">
        <v>2</v>
      </c>
      <c r="E7">
        <f t="shared" si="0"/>
        <v>-15</v>
      </c>
      <c r="F7" s="3">
        <f t="shared" si="1"/>
        <v>1</v>
      </c>
      <c r="G7" s="3">
        <f t="shared" si="2"/>
        <v>0.89504486412650952</v>
      </c>
      <c r="H7" s="3">
        <f t="shared" si="3"/>
        <v>0.10495513587349048</v>
      </c>
      <c r="I7">
        <f t="shared" si="4"/>
        <v>1.1015580546222849E-2</v>
      </c>
      <c r="J7">
        <f t="shared" si="5"/>
        <v>2.2031161092445697E-2</v>
      </c>
    </row>
    <row r="8" spans="1:13" x14ac:dyDescent="0.25">
      <c r="A8" s="1">
        <v>-14.5</v>
      </c>
      <c r="B8">
        <v>2</v>
      </c>
      <c r="C8">
        <v>2</v>
      </c>
      <c r="E8">
        <f t="shared" si="0"/>
        <v>-14.5</v>
      </c>
      <c r="F8" s="3">
        <f t="shared" si="1"/>
        <v>1</v>
      </c>
      <c r="G8" s="3">
        <f t="shared" si="2"/>
        <v>0.88814147716872116</v>
      </c>
      <c r="H8" s="3">
        <f t="shared" si="3"/>
        <v>0.11185852283127884</v>
      </c>
      <c r="I8">
        <f t="shared" si="4"/>
        <v>1.2512329129995729E-2</v>
      </c>
      <c r="J8">
        <f t="shared" si="5"/>
        <v>2.5024658259991457E-2</v>
      </c>
    </row>
    <row r="9" spans="1:13" x14ac:dyDescent="0.25">
      <c r="A9" s="1">
        <v>-14</v>
      </c>
      <c r="B9">
        <v>4</v>
      </c>
      <c r="C9">
        <v>4</v>
      </c>
      <c r="E9">
        <f t="shared" si="0"/>
        <v>-14</v>
      </c>
      <c r="F9" s="3">
        <f t="shared" si="1"/>
        <v>1</v>
      </c>
      <c r="G9" s="7">
        <f t="shared" si="2"/>
        <v>0.88084447151513656</v>
      </c>
      <c r="H9" s="3">
        <f t="shared" si="3"/>
        <v>0.11915552848486344</v>
      </c>
      <c r="I9">
        <f t="shared" si="4"/>
        <v>1.4198039968507102E-2</v>
      </c>
      <c r="J9">
        <f t="shared" si="5"/>
        <v>5.6792159874028407E-2</v>
      </c>
    </row>
    <row r="10" spans="1:13" x14ac:dyDescent="0.25">
      <c r="A10" s="1">
        <v>-13.5</v>
      </c>
      <c r="B10">
        <v>9</v>
      </c>
      <c r="C10">
        <v>9</v>
      </c>
      <c r="E10">
        <f t="shared" si="0"/>
        <v>-13.5</v>
      </c>
      <c r="F10" s="3">
        <f t="shared" si="1"/>
        <v>1</v>
      </c>
      <c r="G10" s="3">
        <f t="shared" si="2"/>
        <v>0.87313944433243373</v>
      </c>
      <c r="H10" s="3">
        <f t="shared" si="3"/>
        <v>0.12686055566756627</v>
      </c>
      <c r="I10">
        <f t="shared" si="4"/>
        <v>1.609360058428368E-2</v>
      </c>
      <c r="J10">
        <f t="shared" si="5"/>
        <v>0.14484240525855313</v>
      </c>
    </row>
    <row r="11" spans="1:13" x14ac:dyDescent="0.25">
      <c r="A11" s="1">
        <v>-13</v>
      </c>
      <c r="B11">
        <v>4</v>
      </c>
      <c r="C11">
        <v>4</v>
      </c>
      <c r="E11">
        <f t="shared" si="0"/>
        <v>-13</v>
      </c>
      <c r="F11" s="3">
        <f t="shared" si="1"/>
        <v>1</v>
      </c>
      <c r="G11" s="3">
        <f t="shared" si="2"/>
        <v>0.86501253563708091</v>
      </c>
      <c r="H11" s="3">
        <f t="shared" si="3"/>
        <v>0.13498746436291909</v>
      </c>
      <c r="I11">
        <f t="shared" si="4"/>
        <v>1.822161553513035E-2</v>
      </c>
      <c r="J11">
        <f t="shared" si="5"/>
        <v>7.2886462140521399E-2</v>
      </c>
    </row>
    <row r="12" spans="1:13" x14ac:dyDescent="0.25">
      <c r="A12" s="1">
        <v>-12.5</v>
      </c>
      <c r="B12">
        <v>4</v>
      </c>
      <c r="C12">
        <v>5</v>
      </c>
      <c r="E12">
        <f t="shared" si="0"/>
        <v>-12.5</v>
      </c>
      <c r="F12" s="3">
        <f t="shared" si="1"/>
        <v>0.8</v>
      </c>
      <c r="G12" s="3">
        <f t="shared" si="2"/>
        <v>0.85645059670768398</v>
      </c>
      <c r="H12" s="3">
        <f t="shared" si="3"/>
        <v>5.6450596707683931E-2</v>
      </c>
      <c r="I12">
        <f t="shared" si="4"/>
        <v>3.1866698686535758E-3</v>
      </c>
      <c r="J12">
        <f t="shared" si="5"/>
        <v>1.5933349343267879E-2</v>
      </c>
    </row>
    <row r="13" spans="1:13" x14ac:dyDescent="0.25">
      <c r="A13" s="1">
        <v>-12</v>
      </c>
      <c r="B13">
        <v>6</v>
      </c>
      <c r="C13">
        <v>7</v>
      </c>
      <c r="E13">
        <f t="shared" si="0"/>
        <v>-12</v>
      </c>
      <c r="F13" s="3">
        <f t="shared" si="1"/>
        <v>0.8571428571428571</v>
      </c>
      <c r="G13" s="3">
        <f t="shared" si="2"/>
        <v>0.84744137190340951</v>
      </c>
      <c r="H13" s="3">
        <f t="shared" si="3"/>
        <v>9.7014852394475826E-3</v>
      </c>
      <c r="I13">
        <f t="shared" si="4"/>
        <v>9.4118815851219315E-5</v>
      </c>
      <c r="J13">
        <f t="shared" si="5"/>
        <v>6.5883171095853523E-4</v>
      </c>
    </row>
    <row r="14" spans="1:13" x14ac:dyDescent="0.25">
      <c r="A14" s="1">
        <v>-11.5</v>
      </c>
      <c r="B14">
        <v>10</v>
      </c>
      <c r="C14">
        <v>10</v>
      </c>
      <c r="E14">
        <f t="shared" si="0"/>
        <v>-11.5</v>
      </c>
      <c r="F14" s="3">
        <f t="shared" si="1"/>
        <v>1</v>
      </c>
      <c r="G14" s="3">
        <f t="shared" si="2"/>
        <v>0.83797369280699396</v>
      </c>
      <c r="H14" s="3">
        <f t="shared" si="3"/>
        <v>0.16202630719300604</v>
      </c>
      <c r="I14">
        <f t="shared" si="4"/>
        <v>2.6252524222602359E-2</v>
      </c>
      <c r="J14">
        <f t="shared" si="5"/>
        <v>0.26252524222602358</v>
      </c>
    </row>
    <row r="15" spans="1:13" x14ac:dyDescent="0.25">
      <c r="A15" s="1">
        <v>-11</v>
      </c>
      <c r="B15">
        <v>4</v>
      </c>
      <c r="C15">
        <v>5</v>
      </c>
      <c r="E15">
        <f t="shared" si="0"/>
        <v>-11</v>
      </c>
      <c r="F15" s="3">
        <f t="shared" si="1"/>
        <v>0.8</v>
      </c>
      <c r="G15" s="3">
        <f t="shared" si="2"/>
        <v>0.82803768313876236</v>
      </c>
      <c r="H15" s="3">
        <f t="shared" si="3"/>
        <v>2.8037683138762315E-2</v>
      </c>
      <c r="I15">
        <f t="shared" si="4"/>
        <v>7.8611167578963663E-4</v>
      </c>
      <c r="J15">
        <f t="shared" si="5"/>
        <v>3.9305583789481834E-3</v>
      </c>
    </row>
    <row r="16" spans="1:13" x14ac:dyDescent="0.25">
      <c r="A16" s="1">
        <v>-10.5</v>
      </c>
      <c r="B16">
        <v>15</v>
      </c>
      <c r="C16">
        <v>21</v>
      </c>
      <c r="E16">
        <f t="shared" si="0"/>
        <v>-10.5</v>
      </c>
      <c r="F16" s="3">
        <f t="shared" si="1"/>
        <v>0.7142857142857143</v>
      </c>
      <c r="G16" s="3">
        <f t="shared" si="2"/>
        <v>0.81762497237182896</v>
      </c>
      <c r="H16" s="3">
        <f t="shared" si="3"/>
        <v>0.10333925808611466</v>
      </c>
      <c r="I16">
        <f t="shared" si="4"/>
        <v>1.0679002261788615E-2</v>
      </c>
      <c r="J16">
        <f t="shared" si="5"/>
        <v>0.22425904749756093</v>
      </c>
    </row>
    <row r="17" spans="1:10" x14ac:dyDescent="0.25">
      <c r="A17" s="1">
        <v>-10</v>
      </c>
      <c r="B17">
        <v>16</v>
      </c>
      <c r="C17">
        <v>20</v>
      </c>
      <c r="E17">
        <f t="shared" si="0"/>
        <v>-10</v>
      </c>
      <c r="F17" s="3">
        <f t="shared" si="1"/>
        <v>0.8</v>
      </c>
      <c r="G17" s="7">
        <f t="shared" si="2"/>
        <v>0.80672891542869807</v>
      </c>
      <c r="H17" s="3">
        <f t="shared" si="3"/>
        <v>6.7289154286980235E-3</v>
      </c>
      <c r="I17">
        <f t="shared" si="4"/>
        <v>4.5278302846570307E-5</v>
      </c>
      <c r="J17">
        <f t="shared" si="5"/>
        <v>9.0556605693140611E-4</v>
      </c>
    </row>
    <row r="18" spans="1:10" x14ac:dyDescent="0.25">
      <c r="A18" s="1">
        <v>-9.5</v>
      </c>
      <c r="B18">
        <v>14</v>
      </c>
      <c r="C18">
        <v>20</v>
      </c>
      <c r="E18">
        <f t="shared" si="0"/>
        <v>-9.5</v>
      </c>
      <c r="F18" s="3">
        <f t="shared" si="1"/>
        <v>0.7</v>
      </c>
      <c r="G18" s="3">
        <f t="shared" si="2"/>
        <v>0.79534481527034373</v>
      </c>
      <c r="H18" s="3">
        <f t="shared" si="3"/>
        <v>9.5344815270343775E-2</v>
      </c>
      <c r="I18">
        <f t="shared" si="4"/>
        <v>9.0906337989359789E-3</v>
      </c>
      <c r="J18">
        <f t="shared" si="5"/>
        <v>0.18181267597871958</v>
      </c>
    </row>
    <row r="19" spans="1:10" x14ac:dyDescent="0.25">
      <c r="A19" s="1">
        <v>-9</v>
      </c>
      <c r="B19">
        <v>13</v>
      </c>
      <c r="C19">
        <v>17</v>
      </c>
      <c r="E19">
        <f t="shared" si="0"/>
        <v>-9</v>
      </c>
      <c r="F19" s="3">
        <f t="shared" si="1"/>
        <v>0.76470588235294112</v>
      </c>
      <c r="G19" s="3">
        <f t="shared" si="2"/>
        <v>0.78347014461929987</v>
      </c>
      <c r="H19" s="3">
        <f t="shared" si="3"/>
        <v>1.8764262266358744E-2</v>
      </c>
      <c r="I19">
        <f t="shared" si="4"/>
        <v>3.5209753840069458E-4</v>
      </c>
      <c r="J19">
        <f t="shared" si="5"/>
        <v>5.9856581528118079E-3</v>
      </c>
    </row>
    <row r="20" spans="1:10" x14ac:dyDescent="0.25">
      <c r="A20" s="1">
        <v>-8.5</v>
      </c>
      <c r="B20">
        <v>17</v>
      </c>
      <c r="C20">
        <v>22</v>
      </c>
      <c r="E20">
        <f t="shared" si="0"/>
        <v>-8.5</v>
      </c>
      <c r="F20" s="3">
        <f t="shared" si="1"/>
        <v>0.77272727272727271</v>
      </c>
      <c r="G20" s="3">
        <f t="shared" si="2"/>
        <v>0.77110476251133364</v>
      </c>
      <c r="H20" s="3">
        <f t="shared" si="3"/>
        <v>1.6225102159390659E-3</v>
      </c>
      <c r="I20">
        <f t="shared" si="4"/>
        <v>2.6325394008266343E-6</v>
      </c>
      <c r="J20">
        <f t="shared" si="5"/>
        <v>5.7915866818185952E-5</v>
      </c>
    </row>
    <row r="21" spans="1:10" x14ac:dyDescent="0.25">
      <c r="A21" s="1">
        <v>-8</v>
      </c>
      <c r="B21">
        <v>13</v>
      </c>
      <c r="C21">
        <v>16</v>
      </c>
      <c r="E21">
        <f t="shared" si="0"/>
        <v>-8</v>
      </c>
      <c r="F21" s="3">
        <f t="shared" si="1"/>
        <v>0.8125</v>
      </c>
      <c r="G21" s="3">
        <f t="shared" si="2"/>
        <v>0.75825112087271829</v>
      </c>
      <c r="H21" s="3">
        <f t="shared" si="3"/>
        <v>5.4248879127281713E-2</v>
      </c>
      <c r="I21">
        <f t="shared" si="4"/>
        <v>2.9429408865664216E-3</v>
      </c>
      <c r="J21">
        <f t="shared" si="5"/>
        <v>4.7087054185062746E-2</v>
      </c>
    </row>
    <row r="22" spans="1:10" x14ac:dyDescent="0.25">
      <c r="A22" s="1">
        <v>-7.5</v>
      </c>
      <c r="B22">
        <v>39</v>
      </c>
      <c r="C22">
        <v>50</v>
      </c>
      <c r="E22">
        <f t="shared" si="0"/>
        <v>-7.5</v>
      </c>
      <c r="F22" s="3">
        <f t="shared" si="1"/>
        <v>0.78</v>
      </c>
      <c r="G22" s="3">
        <f t="shared" si="2"/>
        <v>0.74491445590186167</v>
      </c>
      <c r="H22" s="3">
        <f t="shared" si="3"/>
        <v>3.5085544098138355E-2</v>
      </c>
      <c r="I22">
        <f t="shared" si="4"/>
        <v>1.2309954046624111E-3</v>
      </c>
      <c r="J22">
        <f t="shared" si="5"/>
        <v>6.1549770233120554E-2</v>
      </c>
    </row>
    <row r="23" spans="1:10" x14ac:dyDescent="0.25">
      <c r="A23" s="1">
        <v>-7</v>
      </c>
      <c r="B23">
        <v>39</v>
      </c>
      <c r="C23">
        <v>54</v>
      </c>
      <c r="E23">
        <f t="shared" si="0"/>
        <v>-7</v>
      </c>
      <c r="F23" s="3">
        <f t="shared" si="1"/>
        <v>0.72222222222222221</v>
      </c>
      <c r="G23" s="7">
        <f t="shared" si="2"/>
        <v>0.73110295872692621</v>
      </c>
      <c r="H23" s="3">
        <f t="shared" si="3"/>
        <v>8.880736504704001E-3</v>
      </c>
      <c r="I23">
        <f t="shared" si="4"/>
        <v>7.8867480865982235E-5</v>
      </c>
      <c r="J23">
        <f t="shared" si="5"/>
        <v>4.2588439667630403E-3</v>
      </c>
    </row>
    <row r="24" spans="1:10" x14ac:dyDescent="0.25">
      <c r="A24" s="1">
        <v>-6.5</v>
      </c>
      <c r="B24">
        <v>61</v>
      </c>
      <c r="C24">
        <v>83</v>
      </c>
      <c r="E24">
        <f t="shared" si="0"/>
        <v>-6.5</v>
      </c>
      <c r="F24" s="3">
        <f t="shared" si="1"/>
        <v>0.73493975903614461</v>
      </c>
      <c r="G24" s="3">
        <f t="shared" si="2"/>
        <v>0.71682791964726722</v>
      </c>
      <c r="H24" s="3">
        <f t="shared" si="3"/>
        <v>1.8111839388877393E-2</v>
      </c>
      <c r="I24">
        <f t="shared" si="4"/>
        <v>3.2803872604849065E-4</v>
      </c>
      <c r="J24">
        <f t="shared" si="5"/>
        <v>2.7227214262024724E-2</v>
      </c>
    </row>
    <row r="25" spans="1:10" x14ac:dyDescent="0.25">
      <c r="A25" s="1">
        <v>-6</v>
      </c>
      <c r="B25">
        <v>27</v>
      </c>
      <c r="C25">
        <v>42</v>
      </c>
      <c r="E25">
        <f t="shared" si="0"/>
        <v>-6</v>
      </c>
      <c r="F25" s="3">
        <f t="shared" si="1"/>
        <v>0.6428571428571429</v>
      </c>
      <c r="G25" s="3">
        <f t="shared" si="2"/>
        <v>0.70210384027656636</v>
      </c>
      <c r="H25" s="3">
        <f t="shared" si="3"/>
        <v>5.9246697419423455E-2</v>
      </c>
      <c r="I25">
        <f t="shared" si="4"/>
        <v>3.5101711551087178E-3</v>
      </c>
      <c r="J25">
        <f t="shared" si="5"/>
        <v>0.14742718851456615</v>
      </c>
    </row>
    <row r="26" spans="1:10" x14ac:dyDescent="0.25">
      <c r="A26" s="1">
        <v>-5.5</v>
      </c>
      <c r="B26">
        <v>37</v>
      </c>
      <c r="C26">
        <v>46</v>
      </c>
      <c r="E26">
        <f t="shared" si="0"/>
        <v>-5.5</v>
      </c>
      <c r="F26" s="3">
        <f t="shared" si="1"/>
        <v>0.80434782608695654</v>
      </c>
      <c r="G26" s="3">
        <f t="shared" si="2"/>
        <v>0.68694850811610364</v>
      </c>
      <c r="H26" s="3">
        <f t="shared" si="3"/>
        <v>0.1173993179708529</v>
      </c>
      <c r="I26">
        <f t="shared" si="4"/>
        <v>1.3782599860021425E-2</v>
      </c>
      <c r="J26">
        <f t="shared" si="5"/>
        <v>0.63399959356098556</v>
      </c>
    </row>
    <row r="27" spans="1:10" x14ac:dyDescent="0.25">
      <c r="A27" s="1">
        <v>-5</v>
      </c>
      <c r="B27">
        <v>17</v>
      </c>
      <c r="C27">
        <v>32</v>
      </c>
      <c r="E27">
        <f t="shared" si="0"/>
        <v>-5</v>
      </c>
      <c r="F27" s="3">
        <f t="shared" si="1"/>
        <v>0.53125</v>
      </c>
      <c r="G27" s="3">
        <f t="shared" si="2"/>
        <v>0.67138302851793652</v>
      </c>
      <c r="H27" s="3">
        <f t="shared" si="3"/>
        <v>0.14013302851793652</v>
      </c>
      <c r="I27">
        <f t="shared" si="4"/>
        <v>1.9637265681608809E-2</v>
      </c>
      <c r="J27">
        <f t="shared" si="5"/>
        <v>0.62839250181148187</v>
      </c>
    </row>
    <row r="28" spans="1:10" x14ac:dyDescent="0.25">
      <c r="A28" s="1">
        <v>-4.5</v>
      </c>
      <c r="B28">
        <v>21</v>
      </c>
      <c r="C28">
        <v>34</v>
      </c>
      <c r="E28">
        <f t="shared" si="0"/>
        <v>-4.5</v>
      </c>
      <c r="F28" s="3">
        <f t="shared" si="1"/>
        <v>0.61764705882352944</v>
      </c>
      <c r="G28" s="3">
        <f t="shared" si="2"/>
        <v>0.65543180966127856</v>
      </c>
      <c r="H28" s="3">
        <f t="shared" si="3"/>
        <v>3.7784750837749126E-2</v>
      </c>
      <c r="I28">
        <f t="shared" si="4"/>
        <v>1.4276873958707832E-3</v>
      </c>
      <c r="J28">
        <f t="shared" si="5"/>
        <v>4.854137145960663E-2</v>
      </c>
    </row>
    <row r="29" spans="1:10" x14ac:dyDescent="0.25">
      <c r="A29" s="1">
        <v>-4</v>
      </c>
      <c r="B29">
        <v>27</v>
      </c>
      <c r="C29">
        <v>44</v>
      </c>
      <c r="E29">
        <f t="shared" si="0"/>
        <v>-4</v>
      </c>
      <c r="F29" s="3">
        <f t="shared" si="1"/>
        <v>0.61363636363636365</v>
      </c>
      <c r="G29" s="3">
        <f t="shared" si="2"/>
        <v>0.63912249706141011</v>
      </c>
      <c r="H29" s="3">
        <f t="shared" si="3"/>
        <v>2.5486133425046464E-2</v>
      </c>
      <c r="I29">
        <f t="shared" si="4"/>
        <v>6.4954299695927059E-4</v>
      </c>
      <c r="J29">
        <f t="shared" si="5"/>
        <v>2.8579891866207907E-2</v>
      </c>
    </row>
    <row r="30" spans="1:10" x14ac:dyDescent="0.25">
      <c r="A30" s="1">
        <v>-3.5</v>
      </c>
      <c r="B30">
        <v>87</v>
      </c>
      <c r="C30">
        <v>125</v>
      </c>
      <c r="E30">
        <f t="shared" si="0"/>
        <v>-3.5</v>
      </c>
      <c r="F30" s="3">
        <f t="shared" si="1"/>
        <v>0.69599999999999995</v>
      </c>
      <c r="G30" s="3">
        <f t="shared" si="2"/>
        <v>0.62248585524647981</v>
      </c>
      <c r="H30" s="3">
        <f t="shared" si="3"/>
        <v>7.3514144753520139E-2</v>
      </c>
      <c r="I30">
        <f t="shared" si="4"/>
        <v>5.4043294788415127E-3</v>
      </c>
      <c r="J30">
        <f t="shared" si="5"/>
        <v>0.6755411848551891</v>
      </c>
    </row>
    <row r="31" spans="1:10" x14ac:dyDescent="0.25">
      <c r="A31" s="1">
        <v>-3</v>
      </c>
      <c r="B31">
        <v>73</v>
      </c>
      <c r="C31">
        <v>131</v>
      </c>
      <c r="E31">
        <f t="shared" si="0"/>
        <v>-3</v>
      </c>
      <c r="F31" s="3">
        <f t="shared" si="1"/>
        <v>0.5572519083969466</v>
      </c>
      <c r="G31" s="7">
        <f t="shared" si="2"/>
        <v>0.60555559554716343</v>
      </c>
      <c r="H31" s="3">
        <f t="shared" si="3"/>
        <v>4.8303687150216823E-2</v>
      </c>
      <c r="I31">
        <f t="shared" si="4"/>
        <v>2.333246192306022E-3</v>
      </c>
      <c r="J31">
        <f t="shared" si="5"/>
        <v>0.30565525119208886</v>
      </c>
    </row>
    <row r="32" spans="1:10" x14ac:dyDescent="0.25">
      <c r="A32" s="1">
        <v>-2.5</v>
      </c>
      <c r="B32">
        <v>55</v>
      </c>
      <c r="C32">
        <v>100</v>
      </c>
      <c r="E32">
        <f t="shared" si="0"/>
        <v>-2.5</v>
      </c>
      <c r="F32" s="3">
        <f t="shared" si="1"/>
        <v>0.55000000000000004</v>
      </c>
      <c r="G32" s="3">
        <f t="shared" si="2"/>
        <v>0.58836815040690993</v>
      </c>
      <c r="H32" s="3">
        <f t="shared" si="3"/>
        <v>3.8368150406909884E-2</v>
      </c>
      <c r="I32">
        <f t="shared" si="4"/>
        <v>1.472114965647259E-3</v>
      </c>
      <c r="J32">
        <f t="shared" si="5"/>
        <v>0.1472114965647259</v>
      </c>
    </row>
    <row r="33" spans="1:10" x14ac:dyDescent="0.25">
      <c r="A33" s="1">
        <v>-2</v>
      </c>
      <c r="B33">
        <v>25</v>
      </c>
      <c r="C33">
        <v>54</v>
      </c>
      <c r="E33">
        <f t="shared" si="0"/>
        <v>-2</v>
      </c>
      <c r="F33" s="3">
        <f t="shared" si="1"/>
        <v>0.46296296296296297</v>
      </c>
      <c r="G33" s="3">
        <f t="shared" si="2"/>
        <v>0.57096239618304623</v>
      </c>
      <c r="H33" s="3">
        <f t="shared" si="3"/>
        <v>0.10799943322008326</v>
      </c>
      <c r="I33">
        <f t="shared" si="4"/>
        <v>1.1663877575859224E-2</v>
      </c>
      <c r="J33">
        <f t="shared" si="5"/>
        <v>0.62984938909639809</v>
      </c>
    </row>
    <row r="34" spans="1:10" x14ac:dyDescent="0.25">
      <c r="A34" s="1">
        <v>-1.5</v>
      </c>
      <c r="B34">
        <v>19</v>
      </c>
      <c r="C34">
        <v>34</v>
      </c>
      <c r="E34">
        <f t="shared" si="0"/>
        <v>-1.5</v>
      </c>
      <c r="F34" s="3">
        <f t="shared" si="1"/>
        <v>0.55882352941176472</v>
      </c>
      <c r="G34" s="3">
        <f t="shared" si="2"/>
        <v>0.55337932800716472</v>
      </c>
      <c r="H34" s="3">
        <f t="shared" si="3"/>
        <v>5.444201404600002E-3</v>
      </c>
      <c r="I34">
        <f t="shared" si="4"/>
        <v>2.9639328933848636E-5</v>
      </c>
      <c r="J34">
        <f t="shared" si="5"/>
        <v>1.0077371837508536E-3</v>
      </c>
    </row>
    <row r="35" spans="1:10" x14ac:dyDescent="0.25">
      <c r="A35" s="1">
        <v>-1</v>
      </c>
      <c r="B35">
        <v>38</v>
      </c>
      <c r="C35">
        <v>60</v>
      </c>
      <c r="E35">
        <f t="shared" si="0"/>
        <v>-1</v>
      </c>
      <c r="F35" s="3">
        <f t="shared" si="1"/>
        <v>0.6333333333333333</v>
      </c>
      <c r="G35" s="3">
        <f t="shared" si="2"/>
        <v>0.53566169183531065</v>
      </c>
      <c r="H35" s="3">
        <f t="shared" si="3"/>
        <v>9.7671641498022654E-2</v>
      </c>
      <c r="I35">
        <f t="shared" si="4"/>
        <v>9.5397495529182617E-3</v>
      </c>
      <c r="J35">
        <f t="shared" si="5"/>
        <v>0.57238497317509573</v>
      </c>
    </row>
    <row r="36" spans="1:10" x14ac:dyDescent="0.25">
      <c r="A36" s="1">
        <v>0</v>
      </c>
      <c r="B36">
        <v>4</v>
      </c>
      <c r="C36">
        <v>8</v>
      </c>
      <c r="E36">
        <f t="shared" si="0"/>
        <v>0</v>
      </c>
      <c r="F36" s="3">
        <f t="shared" si="1"/>
        <v>0.5</v>
      </c>
      <c r="G36" s="7">
        <f t="shared" si="2"/>
        <v>0.5</v>
      </c>
      <c r="H36" s="3">
        <f t="shared" si="3"/>
        <v>0</v>
      </c>
      <c r="I36">
        <f t="shared" si="4"/>
        <v>0</v>
      </c>
      <c r="J36">
        <f t="shared" si="5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Huggins, Eric</dc:creator>
  <cp:lastModifiedBy>Huggins, Eric</cp:lastModifiedBy>
  <dcterms:created xsi:type="dcterms:W3CDTF">2020-08-30T17:41:14Z</dcterms:created>
  <dcterms:modified xsi:type="dcterms:W3CDTF">2021-09-15T13:39:25Z</dcterms:modified>
</cp:coreProperties>
</file>