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ww\"/>
    </mc:Choice>
  </mc:AlternateContent>
  <xr:revisionPtr revIDLastSave="0" documentId="13_ncr:1_{FD2D80BD-DE48-415D-AF91-FF3C1B2BC6B0}" xr6:coauthVersionLast="47" xr6:coauthVersionMax="47" xr10:uidLastSave="{00000000-0000-0000-0000-000000000000}"/>
  <bookViews>
    <workbookView xWindow="180" yWindow="-16320" windowWidth="29040" windowHeight="15840" xr2:uid="{1A9C02F3-AB41-47C5-AB46-C5C57EC5CD40}"/>
  </bookViews>
  <sheets>
    <sheet name="Standings" sheetId="2" r:id="rId1"/>
    <sheet name="Week 12" sheetId="14" r:id="rId2"/>
    <sheet name="Week 11" sheetId="13" r:id="rId3"/>
    <sheet name="Week 10" sheetId="12" r:id="rId4"/>
    <sheet name="Week 9" sheetId="11" r:id="rId5"/>
    <sheet name="Week 8" sheetId="10" r:id="rId6"/>
    <sheet name="Week 7" sheetId="9" r:id="rId7"/>
    <sheet name="Week 6" sheetId="8" r:id="rId8"/>
    <sheet name="Week 5" sheetId="7" r:id="rId9"/>
    <sheet name="Week 4" sheetId="6" r:id="rId10"/>
    <sheet name="Week 3" sheetId="5" r:id="rId11"/>
    <sheet name="Week 2" sheetId="4" r:id="rId12"/>
    <sheet name="Week 1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4" i="2" l="1"/>
  <c r="BH3" i="2"/>
  <c r="E9" i="12"/>
  <c r="E8" i="12"/>
  <c r="E6" i="12"/>
  <c r="G3" i="9" l="1"/>
  <c r="G4" i="9"/>
  <c r="G5" i="9"/>
  <c r="G7" i="9"/>
  <c r="G8" i="9"/>
  <c r="G9" i="9"/>
  <c r="G11" i="9"/>
  <c r="G12" i="9"/>
  <c r="G13" i="9"/>
  <c r="G15" i="9"/>
  <c r="G16" i="9"/>
  <c r="G17" i="9"/>
  <c r="G18" i="9"/>
  <c r="G19" i="9"/>
  <c r="G20" i="9"/>
  <c r="G21" i="9"/>
  <c r="G22" i="9"/>
  <c r="G23" i="9"/>
  <c r="G24" i="9"/>
  <c r="G25" i="9"/>
  <c r="G26" i="9"/>
  <c r="G2" i="9"/>
  <c r="F3" i="9"/>
  <c r="F4" i="9"/>
  <c r="F5" i="9"/>
  <c r="F7" i="9"/>
  <c r="F8" i="9"/>
  <c r="F9" i="9"/>
  <c r="F11" i="9"/>
  <c r="F12" i="9"/>
  <c r="F13" i="9"/>
  <c r="F15" i="9"/>
  <c r="F16" i="9"/>
  <c r="F17" i="9"/>
  <c r="F18" i="9"/>
  <c r="F19" i="9"/>
  <c r="F20" i="9"/>
  <c r="F21" i="9"/>
  <c r="F22" i="9"/>
  <c r="F23" i="9"/>
  <c r="F24" i="9"/>
  <c r="F25" i="9"/>
  <c r="F26" i="9"/>
  <c r="F2" i="9"/>
  <c r="E8" i="9"/>
  <c r="AA5" i="2"/>
  <c r="E13" i="5"/>
  <c r="E15" i="4"/>
  <c r="E10" i="4"/>
  <c r="E8" i="4"/>
  <c r="E6" i="4"/>
  <c r="E4" i="4"/>
  <c r="E17" i="3"/>
  <c r="E14" i="3"/>
  <c r="E6" i="3"/>
  <c r="E2" i="3"/>
</calcChain>
</file>

<file path=xl/sharedStrings.xml><?xml version="1.0" encoding="utf-8"?>
<sst xmlns="http://schemas.openxmlformats.org/spreadsheetml/2006/main" count="941" uniqueCount="407">
  <si>
    <t>Player</t>
  </si>
  <si>
    <t>Notes</t>
  </si>
  <si>
    <t>TEAM</t>
  </si>
  <si>
    <t>vsUT Martin</t>
  </si>
  <si>
    <t>vsEast Carolina</t>
  </si>
  <si>
    <t>@Indiana</t>
  </si>
  <si>
    <t>Alabama</t>
  </si>
  <si>
    <t>vsMiddle Tennessee</t>
  </si>
  <si>
    <t>LSU</t>
  </si>
  <si>
    <t>vs #8Florida State</t>
  </si>
  <si>
    <t>USC</t>
  </si>
  <si>
    <t>Penn State</t>
  </si>
  <si>
    <t>vsWest Virginia</t>
  </si>
  <si>
    <t>Florida State</t>
  </si>
  <si>
    <t>vs #5LSU</t>
  </si>
  <si>
    <t>Clemson</t>
  </si>
  <si>
    <t>@Duke</t>
  </si>
  <si>
    <t>Washington</t>
  </si>
  <si>
    <t>vsBoise State</t>
  </si>
  <si>
    <t>Texas</t>
  </si>
  <si>
    <t>vsRice</t>
  </si>
  <si>
    <t>Tennessee</t>
  </si>
  <si>
    <t>vsVirginia</t>
  </si>
  <si>
    <t>Notre Dame</t>
  </si>
  <si>
    <t>Utah</t>
  </si>
  <si>
    <t>vsFlorida</t>
  </si>
  <si>
    <t>Oregon</t>
  </si>
  <si>
    <t>vsPortland State</t>
  </si>
  <si>
    <t>Kansas State</t>
  </si>
  <si>
    <t>vsSoutheast Missouri State</t>
  </si>
  <si>
    <t>TCU</t>
  </si>
  <si>
    <t>vsColorado</t>
  </si>
  <si>
    <t>Oregon State</t>
  </si>
  <si>
    <t>@San José State</t>
  </si>
  <si>
    <t>Wisconsin</t>
  </si>
  <si>
    <t>vsBuffalo</t>
  </si>
  <si>
    <t>Oklahoma</t>
  </si>
  <si>
    <t>vsArkansas State</t>
  </si>
  <si>
    <t>North Carolina</t>
  </si>
  <si>
    <t>vsSouth Carolina</t>
  </si>
  <si>
    <t>Ole Miss</t>
  </si>
  <si>
    <t>vsMercer</t>
  </si>
  <si>
    <t>Texas A&amp;M</t>
  </si>
  <si>
    <t>vsNew Mexico</t>
  </si>
  <si>
    <t>Tulane</t>
  </si>
  <si>
    <t>vsSouth Alabama</t>
  </si>
  <si>
    <t>Iowa</t>
  </si>
  <si>
    <t>vsUtah State</t>
  </si>
  <si>
    <t>Georgia(60)</t>
  </si>
  <si>
    <t>Michigan(2)</t>
  </si>
  <si>
    <t>Ohio State(1)</t>
  </si>
  <si>
    <t>Rank</t>
  </si>
  <si>
    <t>Opponent</t>
  </si>
  <si>
    <t>Loser</t>
  </si>
  <si>
    <t>Point Spread</t>
  </si>
  <si>
    <t>vsTennessee State</t>
  </si>
  <si>
    <t>vsNevada</t>
  </si>
  <si>
    <t>* Sunday 9/3</t>
  </si>
  <si>
    <t>* Monday 9/4</t>
  </si>
  <si>
    <t>* Thursday 8/31</t>
  </si>
  <si>
    <t>FCS Opponent</t>
  </si>
  <si>
    <t>Loser 1</t>
  </si>
  <si>
    <t>Loser 2</t>
  </si>
  <si>
    <t>Loser 3</t>
  </si>
  <si>
    <t>AP</t>
  </si>
  <si>
    <t>DM</t>
  </si>
  <si>
    <t>GO</t>
  </si>
  <si>
    <t>PM</t>
  </si>
  <si>
    <t>Consider the point values in column E -- if your pick loses, you get that many points.</t>
  </si>
  <si>
    <t>Object is to score the most points over the entire season, for fabulous prizes!</t>
  </si>
  <si>
    <r>
      <t xml:space="preserve">Pick </t>
    </r>
    <r>
      <rPr>
        <b/>
        <sz val="11"/>
        <color theme="1"/>
        <rFont val="Calibri"/>
        <family val="2"/>
        <scheme val="minor"/>
      </rPr>
      <t>any</t>
    </r>
    <r>
      <rPr>
        <sz val="11"/>
        <color theme="1"/>
        <rFont val="Calibri"/>
        <family val="2"/>
        <scheme val="minor"/>
      </rPr>
      <t xml:space="preserve"> three teams from column B that you think will lose this weekend.</t>
    </r>
  </si>
  <si>
    <t>Note that Utah plays Thursday night, if you chose to include this get in before kickoff!</t>
  </si>
  <si>
    <t>Questions?</t>
  </si>
  <si>
    <t>Why no point spread for UGA, Notre Dame, etc?</t>
  </si>
  <si>
    <t>Choice between LSU or/and FSU?</t>
  </si>
  <si>
    <t>Is UNC a "good" choice?</t>
  </si>
  <si>
    <t>LSU 31.5</t>
  </si>
  <si>
    <t>Utah 24</t>
  </si>
  <si>
    <t>UNC 10</t>
  </si>
  <si>
    <t>FSU 18</t>
  </si>
  <si>
    <t>Tulane 4</t>
  </si>
  <si>
    <t>TCU 18</t>
  </si>
  <si>
    <t>Penn St 38</t>
  </si>
  <si>
    <t>Points</t>
  </si>
  <si>
    <t>RK</t>
  </si>
  <si>
    <t>Spread</t>
  </si>
  <si>
    <t>Georgia(58)</t>
  </si>
  <si>
    <t>vsBall State</t>
  </si>
  <si>
    <t>vsUNLV</t>
  </si>
  <si>
    <t>vs #11Texas</t>
  </si>
  <si>
    <t>Florida State(3)</t>
  </si>
  <si>
    <t>vsSouthern Miss</t>
  </si>
  <si>
    <t>Ohio State</t>
  </si>
  <si>
    <t>vsYoungstown State</t>
  </si>
  <si>
    <t>FCS</t>
  </si>
  <si>
    <t>vsStanford</t>
  </si>
  <si>
    <t>vsDelaware</t>
  </si>
  <si>
    <t>vsTulsa</t>
  </si>
  <si>
    <t>vsAustin Peay</t>
  </si>
  <si>
    <t>@NC State</t>
  </si>
  <si>
    <t>@ #3Alabama</t>
  </si>
  <si>
    <t>@Baylor</t>
  </si>
  <si>
    <t>@Texas Tech</t>
  </si>
  <si>
    <t>vsGrambling</t>
  </si>
  <si>
    <t>vsTroy</t>
  </si>
  <si>
    <t>vsUC Davis</t>
  </si>
  <si>
    <t>vsAppalachian State</t>
  </si>
  <si>
    <t>vsSMU</t>
  </si>
  <si>
    <t>@Washington State</t>
  </si>
  <si>
    <t>@ #24Tulane</t>
  </si>
  <si>
    <t>Duke</t>
  </si>
  <si>
    <t>vsLafayette</t>
  </si>
  <si>
    <t>Colorado</t>
  </si>
  <si>
    <t>vsNebraska</t>
  </si>
  <si>
    <t>@Miami</t>
  </si>
  <si>
    <t>vs #20Ole Miss</t>
  </si>
  <si>
    <t>vsCharleston Southern</t>
  </si>
  <si>
    <t>Bonus Loser?</t>
  </si>
  <si>
    <t>Texas 15</t>
  </si>
  <si>
    <t>Oregon 26</t>
  </si>
  <si>
    <t>Wiscy 14</t>
  </si>
  <si>
    <t>Bama 34.5</t>
  </si>
  <si>
    <t>ND 32</t>
  </si>
  <si>
    <t>Ole Miss 9</t>
  </si>
  <si>
    <t>Utah 28</t>
  </si>
  <si>
    <t>UNC 18</t>
  </si>
  <si>
    <t>NEXT WEEK</t>
  </si>
  <si>
    <t>Georgia(55)</t>
  </si>
  <si>
    <t>vsBowling Green</t>
  </si>
  <si>
    <t>@Boston College</t>
  </si>
  <si>
    <t>Texas(2)</t>
  </si>
  <si>
    <t>vsWyoming</t>
  </si>
  <si>
    <t>-</t>
  </si>
  <si>
    <t>vsWestern Kentucky</t>
  </si>
  <si>
    <t>@Illinois</t>
  </si>
  <si>
    <t>@Michigan State</t>
  </si>
  <si>
    <t>vsCentral Michigan</t>
  </si>
  <si>
    <t>@South Florida</t>
  </si>
  <si>
    <t>@Florida</t>
  </si>
  <si>
    <t>vsWeber State</t>
  </si>
  <si>
    <t>vsHawai'i</t>
  </si>
  <si>
    <t>@Mississippi State</t>
  </si>
  <si>
    <t>@Missouri</t>
  </si>
  <si>
    <t>vsSan Diego State</t>
  </si>
  <si>
    <t>vsGeorgia Tech</t>
  </si>
  <si>
    <t>vsColorado State</t>
  </si>
  <si>
    <t>@Tulsa</t>
  </si>
  <si>
    <t>vsMinnesota</t>
  </si>
  <si>
    <t>vsNorthwestern</t>
  </si>
  <si>
    <t>Miami</t>
  </si>
  <si>
    <t>vsBethune-Cookman</t>
  </si>
  <si>
    <t>FCS Opponent, Thursday 9/14</t>
  </si>
  <si>
    <t>Washington State</t>
  </si>
  <si>
    <t>vsNorthern Colorado</t>
  </si>
  <si>
    <t>UCLA</t>
  </si>
  <si>
    <t>vsNorth Carolina Central</t>
  </si>
  <si>
    <t>vsWestern Michigan</t>
  </si>
  <si>
    <t>Week 3</t>
  </si>
  <si>
    <t>Tenn 30</t>
  </si>
  <si>
    <t>K State 22</t>
  </si>
  <si>
    <t>LSU 24</t>
  </si>
  <si>
    <t>UW 36</t>
  </si>
  <si>
    <t>Georgia(57)</t>
  </si>
  <si>
    <t>vsUAB</t>
  </si>
  <si>
    <t>vsRutgers</t>
  </si>
  <si>
    <t>Texas(3)</t>
  </si>
  <si>
    <t>Florida State(1)</t>
  </si>
  <si>
    <t>@Clemson</t>
  </si>
  <si>
    <t>@Arizona State</t>
  </si>
  <si>
    <t>@ #9Notre Dame</t>
  </si>
  <si>
    <t>vs #24Iowa</t>
  </si>
  <si>
    <t>vsCalifornia</t>
  </si>
  <si>
    <t>vs #6Ohio State</t>
  </si>
  <si>
    <t>vs #19Colorado</t>
  </si>
  <si>
    <t>vs #22UCLA</t>
  </si>
  <si>
    <t>vsArkansas</t>
  </si>
  <si>
    <t>vs #15Ole Miss</t>
  </si>
  <si>
    <t>@ #21Washington State</t>
  </si>
  <si>
    <t>@ #13Alabama</t>
  </si>
  <si>
    <t>@Cincinnati</t>
  </si>
  <si>
    <t>@Pittsburgh</t>
  </si>
  <si>
    <t>@UConn</t>
  </si>
  <si>
    <t>@ #10Oregon</t>
  </si>
  <si>
    <t>@Temple</t>
  </si>
  <si>
    <t>vs #14Oregon State</t>
  </si>
  <si>
    <t>@ #11Utah</t>
  </si>
  <si>
    <t>vsUTSA</t>
  </si>
  <si>
    <t>@ #7Penn State</t>
  </si>
  <si>
    <t>Florida</t>
  </si>
  <si>
    <t>vsCharlotte</t>
  </si>
  <si>
    <t>FSU 44</t>
  </si>
  <si>
    <t>ND 17</t>
  </si>
  <si>
    <t>OSU 33</t>
  </si>
  <si>
    <t>PSU 38.5</t>
  </si>
  <si>
    <t>Ole Miss 11</t>
  </si>
  <si>
    <t>Bama 19.5</t>
  </si>
  <si>
    <t>Oregon 24</t>
  </si>
  <si>
    <t>Ore St 18</t>
  </si>
  <si>
    <t>@Auburn</t>
  </si>
  <si>
    <t>Michigan(1)</t>
  </si>
  <si>
    <t>@Nebraska</t>
  </si>
  <si>
    <t>vs #24Kansas</t>
  </si>
  <si>
    <t>@Northwestern</t>
  </si>
  <si>
    <t>Washington(1)</t>
  </si>
  <si>
    <t>@Arizona</t>
  </si>
  <si>
    <t>@Colorado</t>
  </si>
  <si>
    <t>@Stanford</t>
  </si>
  <si>
    <t>@ #19Oregon State</t>
  </si>
  <si>
    <t>@ #17Duke</t>
  </si>
  <si>
    <t>@ #20Ole Miss</t>
  </si>
  <si>
    <t>vsIowa State</t>
  </si>
  <si>
    <t>vs #11Notre Dame</t>
  </si>
  <si>
    <t>vs #10Utah</t>
  </si>
  <si>
    <t>vs #13LSU</t>
  </si>
  <si>
    <t>@Kentucky</t>
  </si>
  <si>
    <t>Missouri</t>
  </si>
  <si>
    <t>@Vanderbilt</t>
  </si>
  <si>
    <t>Kansas</t>
  </si>
  <si>
    <t>@ #3Texas</t>
  </si>
  <si>
    <t>Fresno State</t>
  </si>
  <si>
    <t>Duke 9</t>
  </si>
  <si>
    <t>LSU 19.5</t>
  </si>
  <si>
    <t>ND 22.5</t>
  </si>
  <si>
    <t>UGA 50</t>
  </si>
  <si>
    <t>USC 36</t>
  </si>
  <si>
    <t>Georgia(35)</t>
  </si>
  <si>
    <t>vs #20Kentucky</t>
  </si>
  <si>
    <t>Michigan(12)</t>
  </si>
  <si>
    <t>@Minnesota</t>
  </si>
  <si>
    <t>Texas(10)</t>
  </si>
  <si>
    <t>vs #12Oklahoma</t>
  </si>
  <si>
    <t>vsMaryland</t>
  </si>
  <si>
    <t>Florida State(4)</t>
  </si>
  <si>
    <t>vsVirginia Tech</t>
  </si>
  <si>
    <t>vsArizona</t>
  </si>
  <si>
    <t>@ #25Louisville</t>
  </si>
  <si>
    <t>@Texas A&amp;M</t>
  </si>
  <si>
    <t>vs #3Texas</t>
  </si>
  <si>
    <t>@UCLA</t>
  </si>
  <si>
    <t>vsSyracuse</t>
  </si>
  <si>
    <t>@California</t>
  </si>
  <si>
    <t>Kentucky</t>
  </si>
  <si>
    <t>@ #1Georgia</t>
  </si>
  <si>
    <t>vs #23LSU</t>
  </si>
  <si>
    <t>@ #21Missouri</t>
  </si>
  <si>
    <t>@Wyoming</t>
  </si>
  <si>
    <t>Louisville</t>
  </si>
  <si>
    <t>vs #10Notre Dame</t>
  </si>
  <si>
    <t>OK 21</t>
  </si>
  <si>
    <t>Kentucky 6</t>
  </si>
  <si>
    <t>Wazzu 26</t>
  </si>
  <si>
    <t>Texas 34.5</t>
  </si>
  <si>
    <t>UGA 37.5</t>
  </si>
  <si>
    <t>OK 14</t>
  </si>
  <si>
    <t>Bama 30</t>
  </si>
  <si>
    <t>Texas 51.5</t>
  </si>
  <si>
    <t>Wazzu 39</t>
  </si>
  <si>
    <t>Georgia(50)</t>
  </si>
  <si>
    <t>Michigan(11)</t>
  </si>
  <si>
    <t>vsIndiana</t>
  </si>
  <si>
    <t>@Purdue</t>
  </si>
  <si>
    <t>vsMassachusetts</t>
  </si>
  <si>
    <t>vs #8Oregon</t>
  </si>
  <si>
    <t>@ #7Washington</t>
  </si>
  <si>
    <t>@ #21Notre Dame</t>
  </si>
  <si>
    <t>vs #25Miami</t>
  </si>
  <si>
    <t>vs #18UCLA</t>
  </si>
  <si>
    <t>vsNC State</t>
  </si>
  <si>
    <t>@ #15Oregon State</t>
  </si>
  <si>
    <t>vsTexas A&amp;M</t>
  </si>
  <si>
    <t>vs #10USC</t>
  </si>
  <si>
    <t>vsAuburn</t>
  </si>
  <si>
    <t>@Oklahoma State</t>
  </si>
  <si>
    <t>vsMissouri</t>
  </si>
  <si>
    <t>@ #12North Carolina</t>
  </si>
  <si>
    <t>P(Loss)</t>
  </si>
  <si>
    <t>EV</t>
  </si>
  <si>
    <t>Washington 28.5</t>
  </si>
  <si>
    <t>ND 5</t>
  </si>
  <si>
    <t>UNC 21</t>
  </si>
  <si>
    <t>Oregon State 16.5</t>
  </si>
  <si>
    <t>Oregon 18</t>
  </si>
  <si>
    <t>USC 24</t>
  </si>
  <si>
    <t>UCLA 8</t>
  </si>
  <si>
    <t>Tenn 14</t>
  </si>
  <si>
    <t>Miami 1</t>
  </si>
  <si>
    <t>Georgia(43)</t>
  </si>
  <si>
    <t>Michigan(16)</t>
  </si>
  <si>
    <t>vs #7Penn State</t>
  </si>
  <si>
    <t>vs #16Duke</t>
  </si>
  <si>
    <t>Washington(2)</t>
  </si>
  <si>
    <t>vsArizona State</t>
  </si>
  <si>
    <t>vsUCF</t>
  </si>
  <si>
    <t>@ #3Ohio State</t>
  </si>
  <si>
    <t>@Houston</t>
  </si>
  <si>
    <t>vsWashington State</t>
  </si>
  <si>
    <t>vs #17Tennessee</t>
  </si>
  <si>
    <t>@ #18USC</t>
  </si>
  <si>
    <t>@ #4Florida State</t>
  </si>
  <si>
    <t>@ #11Alabama</t>
  </si>
  <si>
    <t>vs #14Utah</t>
  </si>
  <si>
    <t>vsArmy</t>
  </si>
  <si>
    <t>Air Force</t>
  </si>
  <si>
    <t>@Navy</t>
  </si>
  <si>
    <t>vsNorth Texas</t>
  </si>
  <si>
    <t>PSU 19</t>
  </si>
  <si>
    <t>Utah 18</t>
  </si>
  <si>
    <t>Duke 10</t>
  </si>
  <si>
    <t>OSU 34.5</t>
  </si>
  <si>
    <t>Ole Miss 26</t>
  </si>
  <si>
    <t>FSU 33</t>
  </si>
  <si>
    <t>Bama 22.5</t>
  </si>
  <si>
    <t>Georgia(38)</t>
  </si>
  <si>
    <t>Michigan(19)</t>
  </si>
  <si>
    <t>Ohio State(3)</t>
  </si>
  <si>
    <t>@Wisconsin</t>
  </si>
  <si>
    <t>@Wake Forest</t>
  </si>
  <si>
    <t>@Kansas</t>
  </si>
  <si>
    <t>vsBYU</t>
  </si>
  <si>
    <t>@ #13Utah</t>
  </si>
  <si>
    <t>vsVanderbilt</t>
  </si>
  <si>
    <t>vsPittsburgh</t>
  </si>
  <si>
    <t>@Georgia Tech</t>
  </si>
  <si>
    <t>vs #20Duke</t>
  </si>
  <si>
    <t>@Colorado State</t>
  </si>
  <si>
    <t>@ #18Louisville</t>
  </si>
  <si>
    <t>@Rice</t>
  </si>
  <si>
    <t>James Madison</t>
  </si>
  <si>
    <t>vsOld Dominion</t>
  </si>
  <si>
    <t>Oregon State 30</t>
  </si>
  <si>
    <t>Utah 13</t>
  </si>
  <si>
    <t>Duke 6</t>
  </si>
  <si>
    <t>OSU 46</t>
  </si>
  <si>
    <t>Oregon 27</t>
  </si>
  <si>
    <t>OK 40</t>
  </si>
  <si>
    <t>AF 14</t>
  </si>
  <si>
    <t>Georgia(48)</t>
  </si>
  <si>
    <t>vs #14Missouri</t>
  </si>
  <si>
    <t>Michigan(9)</t>
  </si>
  <si>
    <t>vsPurdue</t>
  </si>
  <si>
    <t>@Rutgers</t>
  </si>
  <si>
    <t>@ #24USC</t>
  </si>
  <si>
    <t>vs #25Kansas State</t>
  </si>
  <si>
    <t>@Maryland</t>
  </si>
  <si>
    <t>@ #8Alabama</t>
  </si>
  <si>
    <t>vsUConn</t>
  </si>
  <si>
    <t>@East Carolina</t>
  </si>
  <si>
    <t>@Iowa State</t>
  </si>
  <si>
    <t>@Georgia State</t>
  </si>
  <si>
    <t>vs #5Washington</t>
  </si>
  <si>
    <t>@ #7Texas</t>
  </si>
  <si>
    <t>Bonus</t>
  </si>
  <si>
    <t>Mizzou 12</t>
  </si>
  <si>
    <t>LSU 13</t>
  </si>
  <si>
    <t>ND 28</t>
  </si>
  <si>
    <t>UW 31.5</t>
  </si>
  <si>
    <t>Texas 28.5</t>
  </si>
  <si>
    <t>Bama 27</t>
  </si>
  <si>
    <t>OK 32</t>
  </si>
  <si>
    <t>Texas 31.5</t>
  </si>
  <si>
    <t>Ore St 20</t>
  </si>
  <si>
    <r>
      <t xml:space="preserve">LS </t>
    </r>
    <r>
      <rPr>
        <b/>
        <sz val="11"/>
        <color theme="1"/>
        <rFont val="Calibri"/>
        <family val="2"/>
        <scheme val="minor"/>
      </rPr>
      <t>(1,6,9)</t>
    </r>
  </si>
  <si>
    <t>Georgia(49)</t>
  </si>
  <si>
    <t>vs #10Ole Miss</t>
  </si>
  <si>
    <t>@ #9Penn State</t>
  </si>
  <si>
    <t>vsMichigan State</t>
  </si>
  <si>
    <t>Florida State(2)</t>
  </si>
  <si>
    <t>vsMiami</t>
  </si>
  <si>
    <t>vs #13Utah</t>
  </si>
  <si>
    <t>vsUSC</t>
  </si>
  <si>
    <t>@TCU</t>
  </si>
  <si>
    <t>vs #2Michigan</t>
  </si>
  <si>
    <t>@ #5Washington</t>
  </si>
  <si>
    <t>@ #16Missouri</t>
  </si>
  <si>
    <t>Oklahoma State</t>
  </si>
  <si>
    <t>@UCF</t>
  </si>
  <si>
    <t>vs #14Tennessee</t>
  </si>
  <si>
    <t>vsTexas Tech</t>
  </si>
  <si>
    <t>Arizona</t>
  </si>
  <si>
    <t>vsDuke</t>
  </si>
  <si>
    <t>Liberty</t>
  </si>
  <si>
    <t>PSU 17</t>
  </si>
  <si>
    <t>Ole Miss 16</t>
  </si>
  <si>
    <t>OK State 22</t>
  </si>
  <si>
    <t>UW 30.5</t>
  </si>
  <si>
    <t>Michigan 36</t>
  </si>
  <si>
    <t>Oregon 40</t>
  </si>
  <si>
    <t>Tenn 18</t>
  </si>
  <si>
    <r>
      <t xml:space="preserve">GG </t>
    </r>
    <r>
      <rPr>
        <b/>
        <sz val="11"/>
        <color theme="1"/>
        <rFont val="Calibri"/>
        <family val="2"/>
        <scheme val="minor"/>
      </rPr>
      <t>(4,8,10,11)</t>
    </r>
  </si>
  <si>
    <t>Georgia(54)</t>
  </si>
  <si>
    <t>@ #21Tennessee</t>
  </si>
  <si>
    <t>Michigan(7)</t>
  </si>
  <si>
    <t>vsNorth Alabama</t>
  </si>
  <si>
    <t>@ #10Oregon State</t>
  </si>
  <si>
    <t>vsChattanooga</t>
  </si>
  <si>
    <t>vsUL Monroe</t>
  </si>
  <si>
    <t>@BYU</t>
  </si>
  <si>
    <t>vsGeorgia State</t>
  </si>
  <si>
    <t>@ #19Arizona</t>
  </si>
  <si>
    <t>@Florida Atlantic</t>
  </si>
  <si>
    <t>vs #16Utah</t>
  </si>
  <si>
    <t>vsWake Forest</t>
  </si>
  <si>
    <t>vs #1Georgia</t>
  </si>
  <si>
    <t>Mizzou</t>
  </si>
  <si>
    <t>Utah 15</t>
  </si>
  <si>
    <t>Oregon State 16</t>
  </si>
  <si>
    <r>
      <t xml:space="preserve">LW </t>
    </r>
    <r>
      <rPr>
        <b/>
        <sz val="11"/>
        <color theme="1"/>
        <rFont val="Calibri"/>
        <family val="2"/>
        <scheme val="minor"/>
      </rPr>
      <t>(7,12)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</si>
</sst>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rgb="FF48494A"/>
      <name val="Roboto"/>
    </font>
    <font>
      <sz val="6"/>
      <color rgb="FF6C6D6F"/>
      <name val="Roboto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7"/>
      <color rgb="FF48494A"/>
      <name val="Arial"/>
      <family val="2"/>
    </font>
    <font>
      <sz val="7"/>
      <color rgb="FF6C6D6F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3" borderId="1" xfId="0" applyFill="1" applyBorder="1"/>
    <xf numFmtId="0" fontId="6" fillId="0" borderId="1" xfId="0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1" fillId="3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0" fillId="5" borderId="0" xfId="0" applyFill="1"/>
    <xf numFmtId="0" fontId="14" fillId="0" borderId="1" xfId="0" applyFont="1" applyBorder="1"/>
    <xf numFmtId="0" fontId="15" fillId="0" borderId="1" xfId="0" applyFont="1" applyBorder="1"/>
    <xf numFmtId="0" fontId="1" fillId="0" borderId="2" xfId="0" applyFont="1" applyBorder="1"/>
    <xf numFmtId="9" fontId="0" fillId="0" borderId="1" xfId="1" applyFont="1" applyBorder="1"/>
    <xf numFmtId="164" fontId="0" fillId="0" borderId="1" xfId="0" applyNumberFormat="1" applyBorder="1"/>
    <xf numFmtId="164" fontId="0" fillId="3" borderId="1" xfId="0" applyNumberFormat="1" applyFill="1" applyBorder="1"/>
    <xf numFmtId="0" fontId="17" fillId="0" borderId="1" xfId="0" applyFont="1" applyBorder="1"/>
    <xf numFmtId="0" fontId="18" fillId="0" borderId="1" xfId="0" applyFont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D470-1C96-4CED-86BB-50F91CB5A2AC}">
  <dimension ref="A1:BH9"/>
  <sheetViews>
    <sheetView tabSelected="1" zoomScale="190" zoomScaleNormal="190" workbookViewId="0">
      <selection activeCell="BI6" sqref="BI6"/>
    </sheetView>
  </sheetViews>
  <sheetFormatPr defaultRowHeight="14.5" x14ac:dyDescent="0.35"/>
  <cols>
    <col min="1" max="1" width="12.81640625" bestFit="1" customWidth="1"/>
    <col min="3" max="3" width="6.08984375" bestFit="1" customWidth="1"/>
    <col min="4" max="5" width="0" hidden="1" customWidth="1"/>
    <col min="6" max="6" width="9.6328125" hidden="1" customWidth="1"/>
    <col min="7" max="10" width="14.08984375" hidden="1" customWidth="1"/>
    <col min="11" max="11" width="7.6328125" hidden="1" customWidth="1"/>
    <col min="12" max="13" width="9.1796875" hidden="1" customWidth="1"/>
    <col min="14" max="14" width="3.08984375" hidden="1" customWidth="1"/>
    <col min="15" max="15" width="3" hidden="1" customWidth="1"/>
    <col min="16" max="18" width="12.54296875" hidden="1" customWidth="1"/>
    <col min="19" max="23" width="0" hidden="1" customWidth="1"/>
    <col min="24" max="26" width="13" hidden="1" customWidth="1"/>
    <col min="27" max="27" width="0" hidden="1" customWidth="1"/>
    <col min="28" max="28" width="14.90625" hidden="1" customWidth="1"/>
    <col min="29" max="29" width="15.81640625" hidden="1" customWidth="1"/>
    <col min="30" max="30" width="9.54296875" hidden="1" customWidth="1"/>
    <col min="31" max="31" width="5.1796875" hidden="1" customWidth="1"/>
    <col min="32" max="32" width="6.81640625" hidden="1" customWidth="1"/>
    <col min="33" max="33" width="4.36328125" bestFit="1" customWidth="1"/>
    <col min="34" max="34" width="8.36328125" hidden="1" customWidth="1"/>
    <col min="35" max="36" width="10.36328125" hidden="1" customWidth="1"/>
    <col min="37" max="37" width="4.36328125" hidden="1" customWidth="1"/>
    <col min="38" max="38" width="0" hidden="1" customWidth="1"/>
    <col min="39" max="41" width="14.54296875" hidden="1" customWidth="1"/>
    <col min="42" max="42" width="0" hidden="1" customWidth="1"/>
    <col min="43" max="43" width="9.54296875" hidden="1" customWidth="1"/>
    <col min="44" max="45" width="9.90625" hidden="1" customWidth="1"/>
    <col min="46" max="46" width="0" hidden="1" customWidth="1"/>
    <col min="47" max="47" width="2.6328125" hidden="1" customWidth="1"/>
    <col min="48" max="48" width="3" hidden="1" customWidth="1"/>
    <col min="49" max="49" width="0" hidden="1" customWidth="1"/>
    <col min="50" max="51" width="10.81640625" hidden="1" customWidth="1"/>
    <col min="52" max="52" width="10.36328125" hidden="1" customWidth="1"/>
    <col min="53" max="54" width="0" hidden="1" customWidth="1"/>
    <col min="55" max="55" width="10.81640625" bestFit="1" customWidth="1"/>
    <col min="56" max="56" width="8.453125" bestFit="1" customWidth="1"/>
    <col min="57" max="57" width="14.36328125" bestFit="1" customWidth="1"/>
    <col min="60" max="60" width="0" hidden="1" customWidth="1"/>
  </cols>
  <sheetData>
    <row r="1" spans="1:60" x14ac:dyDescent="0.35">
      <c r="K1" s="28" t="s">
        <v>157</v>
      </c>
      <c r="L1" s="28"/>
      <c r="M1" s="28"/>
    </row>
    <row r="2" spans="1:60" x14ac:dyDescent="0.35">
      <c r="A2" s="3" t="s">
        <v>0</v>
      </c>
      <c r="B2" s="3" t="s">
        <v>83</v>
      </c>
      <c r="D2" s="3" t="s">
        <v>61</v>
      </c>
      <c r="E2" s="3" t="s">
        <v>62</v>
      </c>
      <c r="F2" s="3" t="s">
        <v>63</v>
      </c>
      <c r="G2" s="3" t="s">
        <v>61</v>
      </c>
      <c r="H2" s="3" t="s">
        <v>62</v>
      </c>
      <c r="I2" s="3" t="s">
        <v>63</v>
      </c>
      <c r="J2" s="3" t="s">
        <v>117</v>
      </c>
      <c r="K2" s="3" t="s">
        <v>61</v>
      </c>
      <c r="L2" s="3" t="s">
        <v>62</v>
      </c>
      <c r="M2" s="3" t="s">
        <v>63</v>
      </c>
      <c r="P2" s="3" t="s">
        <v>61</v>
      </c>
      <c r="Q2" s="3" t="s">
        <v>62</v>
      </c>
      <c r="R2" s="3" t="s">
        <v>63</v>
      </c>
      <c r="T2" s="3" t="s">
        <v>61</v>
      </c>
      <c r="U2" s="3" t="s">
        <v>62</v>
      </c>
      <c r="V2" s="3" t="s">
        <v>63</v>
      </c>
      <c r="X2" s="3" t="s">
        <v>61</v>
      </c>
      <c r="Y2" s="3" t="s">
        <v>62</v>
      </c>
      <c r="Z2" s="3" t="s">
        <v>63</v>
      </c>
      <c r="AB2" s="1" t="s">
        <v>61</v>
      </c>
      <c r="AC2" s="1" t="s">
        <v>62</v>
      </c>
      <c r="AD2" s="1" t="s">
        <v>63</v>
      </c>
      <c r="AH2" s="3" t="s">
        <v>61</v>
      </c>
      <c r="AI2" s="3" t="s">
        <v>62</v>
      </c>
      <c r="AJ2" s="3" t="s">
        <v>63</v>
      </c>
      <c r="AM2" s="3" t="s">
        <v>61</v>
      </c>
      <c r="AN2" s="3" t="s">
        <v>62</v>
      </c>
      <c r="AO2" s="3" t="s">
        <v>63</v>
      </c>
      <c r="AQ2" s="3" t="s">
        <v>61</v>
      </c>
      <c r="AR2" s="3" t="s">
        <v>62</v>
      </c>
      <c r="AS2" s="3" t="s">
        <v>63</v>
      </c>
      <c r="AT2" s="3" t="s">
        <v>351</v>
      </c>
      <c r="AX2" s="3" t="s">
        <v>61</v>
      </c>
      <c r="AY2" s="3" t="s">
        <v>62</v>
      </c>
      <c r="AZ2" s="3" t="s">
        <v>63</v>
      </c>
      <c r="BC2" s="3" t="s">
        <v>61</v>
      </c>
      <c r="BD2" s="3" t="s">
        <v>62</v>
      </c>
      <c r="BE2" s="3" t="s">
        <v>63</v>
      </c>
    </row>
    <row r="3" spans="1:60" x14ac:dyDescent="0.35">
      <c r="A3" s="2" t="s">
        <v>388</v>
      </c>
      <c r="B3" s="2">
        <v>412.5</v>
      </c>
      <c r="D3" s="10" t="s">
        <v>79</v>
      </c>
      <c r="E3" s="10" t="s">
        <v>78</v>
      </c>
      <c r="F3" s="10" t="s">
        <v>80</v>
      </c>
      <c r="G3" s="10" t="s">
        <v>118</v>
      </c>
      <c r="H3" s="10" t="s">
        <v>119</v>
      </c>
      <c r="I3" s="16" t="s">
        <v>120</v>
      </c>
      <c r="J3" s="2"/>
      <c r="K3" s="6" t="s">
        <v>158</v>
      </c>
      <c r="L3" s="6" t="s">
        <v>159</v>
      </c>
      <c r="M3" s="10" t="s">
        <v>160</v>
      </c>
      <c r="O3">
        <v>52</v>
      </c>
      <c r="P3" s="10" t="s">
        <v>190</v>
      </c>
      <c r="Q3" s="6" t="s">
        <v>191</v>
      </c>
      <c r="R3" s="6" t="s">
        <v>197</v>
      </c>
      <c r="S3" s="19">
        <v>35</v>
      </c>
      <c r="T3" s="6" t="s">
        <v>77</v>
      </c>
      <c r="U3" s="6" t="s">
        <v>220</v>
      </c>
      <c r="V3" s="6" t="s">
        <v>221</v>
      </c>
      <c r="W3">
        <v>52.5</v>
      </c>
      <c r="X3" s="10" t="s">
        <v>248</v>
      </c>
      <c r="Y3" s="6" t="s">
        <v>250</v>
      </c>
      <c r="Z3" s="6" t="s">
        <v>249</v>
      </c>
      <c r="AA3">
        <v>32</v>
      </c>
      <c r="AB3" s="6" t="s">
        <v>281</v>
      </c>
      <c r="AC3" s="6" t="s">
        <v>283</v>
      </c>
      <c r="AD3" s="10" t="s">
        <v>284</v>
      </c>
      <c r="AE3">
        <v>26</v>
      </c>
      <c r="AH3" s="6" t="s">
        <v>305</v>
      </c>
      <c r="AI3" s="10" t="s">
        <v>306</v>
      </c>
      <c r="AJ3" s="6" t="s">
        <v>307</v>
      </c>
      <c r="AK3">
        <v>29</v>
      </c>
      <c r="AM3" s="6" t="s">
        <v>329</v>
      </c>
      <c r="AN3" s="6" t="s">
        <v>330</v>
      </c>
      <c r="AO3" s="6" t="s">
        <v>331</v>
      </c>
      <c r="AP3">
        <v>49</v>
      </c>
      <c r="AQ3" s="6" t="s">
        <v>352</v>
      </c>
      <c r="AR3" s="6" t="s">
        <v>353</v>
      </c>
      <c r="AS3" s="6" t="s">
        <v>354</v>
      </c>
      <c r="AT3" s="2"/>
      <c r="AV3" s="19">
        <v>53</v>
      </c>
      <c r="AX3" s="6" t="s">
        <v>381</v>
      </c>
      <c r="AY3" s="6" t="s">
        <v>382</v>
      </c>
      <c r="AZ3" s="6" t="s">
        <v>383</v>
      </c>
      <c r="BA3">
        <v>55</v>
      </c>
      <c r="BC3" s="10" t="s">
        <v>11</v>
      </c>
      <c r="BD3" s="10" t="s">
        <v>40</v>
      </c>
      <c r="BE3" s="6" t="s">
        <v>404</v>
      </c>
      <c r="BF3">
        <v>15</v>
      </c>
      <c r="BH3">
        <f>BF3+B3</f>
        <v>427.5</v>
      </c>
    </row>
    <row r="4" spans="1:60" x14ac:dyDescent="0.35">
      <c r="A4" s="2" t="s">
        <v>406</v>
      </c>
      <c r="B4" s="2">
        <v>399.5</v>
      </c>
      <c r="D4" s="6" t="s">
        <v>76</v>
      </c>
      <c r="E4" s="10" t="s">
        <v>79</v>
      </c>
      <c r="F4" s="10" t="s">
        <v>77</v>
      </c>
      <c r="G4" s="16" t="s">
        <v>121</v>
      </c>
      <c r="H4" s="10" t="s">
        <v>118</v>
      </c>
      <c r="I4" s="10" t="s">
        <v>119</v>
      </c>
      <c r="J4" s="2"/>
      <c r="K4" s="6" t="s">
        <v>158</v>
      </c>
      <c r="L4" s="6" t="s">
        <v>159</v>
      </c>
      <c r="M4" s="10" t="s">
        <v>160</v>
      </c>
      <c r="O4">
        <v>52</v>
      </c>
      <c r="P4" s="10" t="s">
        <v>190</v>
      </c>
      <c r="Q4" s="10" t="s">
        <v>192</v>
      </c>
      <c r="R4" s="6" t="s">
        <v>191</v>
      </c>
      <c r="S4">
        <v>17</v>
      </c>
      <c r="T4" s="6" t="s">
        <v>77</v>
      </c>
      <c r="U4" s="10" t="s">
        <v>222</v>
      </c>
      <c r="V4" s="6" t="s">
        <v>221</v>
      </c>
      <c r="W4">
        <v>43.5</v>
      </c>
      <c r="X4" s="10" t="s">
        <v>254</v>
      </c>
      <c r="Y4" s="6" t="s">
        <v>256</v>
      </c>
      <c r="Z4" s="10" t="s">
        <v>253</v>
      </c>
      <c r="AA4">
        <v>39</v>
      </c>
      <c r="AB4" s="10" t="s">
        <v>277</v>
      </c>
      <c r="AC4" s="6" t="s">
        <v>281</v>
      </c>
      <c r="AD4" s="6" t="s">
        <v>282</v>
      </c>
      <c r="AE4">
        <v>42</v>
      </c>
      <c r="AH4" s="10" t="s">
        <v>308</v>
      </c>
      <c r="AI4" s="6" t="s">
        <v>305</v>
      </c>
      <c r="AJ4" s="10" t="s">
        <v>309</v>
      </c>
      <c r="AK4">
        <v>19</v>
      </c>
      <c r="AM4" s="10" t="s">
        <v>333</v>
      </c>
      <c r="AN4" s="6" t="s">
        <v>330</v>
      </c>
      <c r="AO4" s="6" t="s">
        <v>329</v>
      </c>
      <c r="AP4">
        <v>43</v>
      </c>
      <c r="AQ4" s="10" t="s">
        <v>355</v>
      </c>
      <c r="AR4" s="10" t="s">
        <v>356</v>
      </c>
      <c r="AS4" s="10" t="s">
        <v>357</v>
      </c>
      <c r="AT4" s="6" t="s">
        <v>354</v>
      </c>
      <c r="AU4">
        <v>-6</v>
      </c>
      <c r="AV4">
        <v>22</v>
      </c>
      <c r="AX4" s="10" t="s">
        <v>385</v>
      </c>
      <c r="AY4" s="6" t="s">
        <v>383</v>
      </c>
      <c r="AZ4" s="6" t="s">
        <v>387</v>
      </c>
      <c r="BA4">
        <v>40</v>
      </c>
      <c r="BC4" s="10" t="s">
        <v>17</v>
      </c>
      <c r="BD4" s="10" t="s">
        <v>246</v>
      </c>
      <c r="BE4" s="6" t="s">
        <v>405</v>
      </c>
      <c r="BF4">
        <v>16</v>
      </c>
      <c r="BH4">
        <f>BF4+B4</f>
        <v>415.5</v>
      </c>
    </row>
    <row r="5" spans="1:60" x14ac:dyDescent="0.35">
      <c r="A5" s="2" t="s">
        <v>361</v>
      </c>
      <c r="B5" s="2">
        <v>341.5</v>
      </c>
      <c r="D5" s="6" t="s">
        <v>76</v>
      </c>
      <c r="E5" s="6" t="s">
        <v>81</v>
      </c>
      <c r="F5" s="10" t="s">
        <v>82</v>
      </c>
      <c r="G5" s="10" t="s">
        <v>118</v>
      </c>
      <c r="H5" s="10" t="s">
        <v>124</v>
      </c>
      <c r="I5" s="10" t="s">
        <v>122</v>
      </c>
      <c r="J5" s="2"/>
      <c r="K5" s="6" t="s">
        <v>158</v>
      </c>
      <c r="L5" s="6" t="s">
        <v>159</v>
      </c>
      <c r="M5" s="10" t="s">
        <v>160</v>
      </c>
      <c r="O5">
        <v>52</v>
      </c>
      <c r="P5" s="10" t="s">
        <v>192</v>
      </c>
      <c r="Q5" s="6" t="s">
        <v>194</v>
      </c>
      <c r="R5" s="10" t="s">
        <v>196</v>
      </c>
      <c r="S5">
        <v>11</v>
      </c>
      <c r="T5" s="6" t="s">
        <v>221</v>
      </c>
      <c r="U5" s="6" t="s">
        <v>77</v>
      </c>
      <c r="V5" s="10" t="s">
        <v>224</v>
      </c>
      <c r="W5">
        <v>43.5</v>
      </c>
      <c r="X5" s="6" t="s">
        <v>249</v>
      </c>
      <c r="Y5" s="6" t="s">
        <v>255</v>
      </c>
      <c r="Z5" s="6" t="s">
        <v>250</v>
      </c>
      <c r="AA5">
        <f>32+51.5</f>
        <v>83.5</v>
      </c>
      <c r="AB5" s="10" t="s">
        <v>277</v>
      </c>
      <c r="AC5" s="10" t="s">
        <v>278</v>
      </c>
      <c r="AD5" s="10" t="s">
        <v>279</v>
      </c>
      <c r="AE5">
        <v>0</v>
      </c>
      <c r="AH5" s="10" t="s">
        <v>308</v>
      </c>
      <c r="AI5" s="10" t="s">
        <v>311</v>
      </c>
      <c r="AJ5" s="6" t="s">
        <v>307</v>
      </c>
      <c r="AK5">
        <v>10</v>
      </c>
      <c r="AM5" s="6" t="s">
        <v>330</v>
      </c>
      <c r="AN5" s="6" t="s">
        <v>334</v>
      </c>
      <c r="AO5" s="10" t="s">
        <v>335</v>
      </c>
      <c r="AP5">
        <v>43</v>
      </c>
      <c r="AQ5" s="6" t="s">
        <v>358</v>
      </c>
      <c r="AR5" s="6" t="s">
        <v>353</v>
      </c>
      <c r="AS5" s="10" t="s">
        <v>359</v>
      </c>
      <c r="AT5" s="10" t="s">
        <v>252</v>
      </c>
      <c r="AU5">
        <v>-6</v>
      </c>
      <c r="AV5">
        <v>39</v>
      </c>
      <c r="AX5" s="10" t="s">
        <v>385</v>
      </c>
      <c r="AY5" s="10" t="s">
        <v>384</v>
      </c>
      <c r="AZ5" s="10" t="s">
        <v>386</v>
      </c>
      <c r="BC5" s="10" t="s">
        <v>17</v>
      </c>
      <c r="BD5" s="10" t="s">
        <v>403</v>
      </c>
      <c r="BE5" s="10" t="s">
        <v>246</v>
      </c>
    </row>
    <row r="6" spans="1:60" x14ac:dyDescent="0.35">
      <c r="A6" s="2" t="s">
        <v>66</v>
      </c>
      <c r="B6" s="2">
        <v>234</v>
      </c>
      <c r="D6" s="6" t="s">
        <v>76</v>
      </c>
      <c r="E6" s="10" t="s">
        <v>79</v>
      </c>
      <c r="F6" s="10" t="s">
        <v>77</v>
      </c>
      <c r="G6" s="16" t="s">
        <v>121</v>
      </c>
      <c r="H6" s="10" t="s">
        <v>123</v>
      </c>
      <c r="I6" s="10" t="s">
        <v>124</v>
      </c>
      <c r="J6" s="2"/>
      <c r="K6" s="6" t="s">
        <v>158</v>
      </c>
      <c r="L6" s="6" t="s">
        <v>159</v>
      </c>
      <c r="M6" s="10" t="s">
        <v>160</v>
      </c>
      <c r="O6">
        <v>52</v>
      </c>
      <c r="P6" s="10" t="s">
        <v>192</v>
      </c>
      <c r="Q6" s="6" t="s">
        <v>197</v>
      </c>
      <c r="R6" s="6" t="s">
        <v>194</v>
      </c>
      <c r="S6">
        <v>29</v>
      </c>
      <c r="T6" s="6" t="s">
        <v>77</v>
      </c>
      <c r="U6" s="6" t="s">
        <v>221</v>
      </c>
      <c r="V6" s="6" t="s">
        <v>220</v>
      </c>
      <c r="W6">
        <v>52.5</v>
      </c>
      <c r="X6" s="10" t="s">
        <v>248</v>
      </c>
      <c r="Y6" s="6" t="s">
        <v>251</v>
      </c>
      <c r="Z6" s="10" t="s">
        <v>252</v>
      </c>
      <c r="AA6">
        <v>34.5</v>
      </c>
      <c r="AB6" s="10" t="s">
        <v>277</v>
      </c>
      <c r="AC6" s="10" t="s">
        <v>280</v>
      </c>
      <c r="AD6" s="10" t="s">
        <v>279</v>
      </c>
      <c r="AE6">
        <v>0</v>
      </c>
      <c r="AH6" s="2"/>
      <c r="AI6" s="2"/>
      <c r="AJ6" s="2"/>
      <c r="AK6">
        <v>0</v>
      </c>
      <c r="AM6" s="2"/>
      <c r="AN6" s="2"/>
      <c r="AO6" s="2"/>
      <c r="AQ6" s="2"/>
      <c r="AR6" s="2"/>
      <c r="AS6" s="2"/>
      <c r="AT6" s="2"/>
      <c r="AX6" s="10" t="s">
        <v>384</v>
      </c>
      <c r="AY6" s="10" t="s">
        <v>385</v>
      </c>
      <c r="AZ6" s="10" t="s">
        <v>386</v>
      </c>
      <c r="BC6" s="2"/>
      <c r="BD6" s="2"/>
      <c r="BE6" s="2"/>
    </row>
    <row r="7" spans="1:60" x14ac:dyDescent="0.35">
      <c r="A7" s="2" t="s">
        <v>65</v>
      </c>
      <c r="B7" s="2">
        <v>206.5</v>
      </c>
      <c r="D7" s="6" t="s">
        <v>76</v>
      </c>
      <c r="E7" s="10" t="s">
        <v>77</v>
      </c>
      <c r="F7" s="10" t="s">
        <v>78</v>
      </c>
      <c r="G7" s="16" t="s">
        <v>121</v>
      </c>
      <c r="H7" s="10" t="s">
        <v>122</v>
      </c>
      <c r="I7" s="10" t="s">
        <v>119</v>
      </c>
      <c r="J7" s="2"/>
      <c r="K7" s="6" t="s">
        <v>158</v>
      </c>
      <c r="L7" s="6" t="s">
        <v>159</v>
      </c>
      <c r="M7" s="10" t="s">
        <v>160</v>
      </c>
      <c r="O7">
        <v>52</v>
      </c>
      <c r="P7" s="10" t="s">
        <v>190</v>
      </c>
      <c r="Q7" s="10" t="s">
        <v>192</v>
      </c>
      <c r="R7" s="6" t="s">
        <v>197</v>
      </c>
      <c r="S7">
        <v>18</v>
      </c>
      <c r="T7" s="6" t="s">
        <v>77</v>
      </c>
      <c r="U7" s="10" t="s">
        <v>222</v>
      </c>
      <c r="V7" s="6" t="s">
        <v>221</v>
      </c>
      <c r="W7">
        <v>43.5</v>
      </c>
      <c r="X7" s="2"/>
      <c r="Y7" s="2"/>
      <c r="Z7" s="2"/>
      <c r="AA7">
        <v>0</v>
      </c>
      <c r="AB7" s="6" t="s">
        <v>283</v>
      </c>
      <c r="AC7" s="6" t="s">
        <v>285</v>
      </c>
      <c r="AD7" s="6" t="s">
        <v>281</v>
      </c>
      <c r="AE7">
        <v>27</v>
      </c>
      <c r="AH7" s="2"/>
      <c r="AI7" s="2"/>
      <c r="AJ7" s="2"/>
      <c r="AK7">
        <v>0</v>
      </c>
      <c r="AM7" s="2"/>
      <c r="AN7" s="2"/>
      <c r="AO7" s="2"/>
      <c r="AQ7" s="2"/>
      <c r="AR7" s="2"/>
      <c r="AS7" s="2"/>
      <c r="AT7" s="2"/>
      <c r="AX7" s="2"/>
      <c r="AY7" s="2"/>
      <c r="AZ7" s="2"/>
      <c r="BC7" s="2"/>
      <c r="BD7" s="2"/>
      <c r="BE7" s="2"/>
    </row>
    <row r="8" spans="1:60" x14ac:dyDescent="0.35">
      <c r="A8" s="2" t="s">
        <v>64</v>
      </c>
      <c r="B8" s="2">
        <v>185.5</v>
      </c>
      <c r="D8" s="6" t="s">
        <v>76</v>
      </c>
      <c r="E8" s="10" t="s">
        <v>77</v>
      </c>
      <c r="F8" s="10" t="s">
        <v>79</v>
      </c>
      <c r="G8" s="16" t="s">
        <v>121</v>
      </c>
      <c r="H8" s="10" t="s">
        <v>125</v>
      </c>
      <c r="I8" s="10" t="s">
        <v>123</v>
      </c>
      <c r="J8" s="2"/>
      <c r="K8" s="6" t="s">
        <v>158</v>
      </c>
      <c r="L8" s="6" t="s">
        <v>159</v>
      </c>
      <c r="M8" s="10" t="s">
        <v>160</v>
      </c>
      <c r="O8">
        <v>52</v>
      </c>
      <c r="P8" s="10" t="s">
        <v>190</v>
      </c>
      <c r="Q8" s="10" t="s">
        <v>192</v>
      </c>
      <c r="R8" s="10" t="s">
        <v>195</v>
      </c>
      <c r="S8">
        <v>0</v>
      </c>
      <c r="T8" s="10" t="s">
        <v>223</v>
      </c>
      <c r="U8" s="6" t="s">
        <v>77</v>
      </c>
      <c r="V8" s="6" t="s">
        <v>221</v>
      </c>
      <c r="W8">
        <v>43.5</v>
      </c>
      <c r="X8" s="10" t="s">
        <v>252</v>
      </c>
      <c r="Y8" s="10" t="s">
        <v>253</v>
      </c>
      <c r="Z8" s="10" t="s">
        <v>254</v>
      </c>
      <c r="AA8">
        <v>0</v>
      </c>
      <c r="AB8" s="6" t="s">
        <v>282</v>
      </c>
      <c r="AC8" s="10" t="s">
        <v>277</v>
      </c>
      <c r="AD8" s="10" t="s">
        <v>279</v>
      </c>
      <c r="AE8">
        <v>24</v>
      </c>
      <c r="AH8" s="10" t="s">
        <v>308</v>
      </c>
      <c r="AI8" s="10" t="s">
        <v>309</v>
      </c>
      <c r="AJ8" s="10" t="s">
        <v>310</v>
      </c>
      <c r="AK8">
        <v>0</v>
      </c>
      <c r="AM8" s="10" t="s">
        <v>223</v>
      </c>
      <c r="AN8" s="10" t="s">
        <v>332</v>
      </c>
      <c r="AO8" s="10" t="s">
        <v>333</v>
      </c>
      <c r="AP8">
        <v>0</v>
      </c>
      <c r="AQ8" s="10" t="s">
        <v>252</v>
      </c>
      <c r="AR8" s="10" t="s">
        <v>360</v>
      </c>
      <c r="AS8" s="10" t="s">
        <v>357</v>
      </c>
      <c r="AT8" s="2"/>
      <c r="AV8">
        <v>0</v>
      </c>
      <c r="AX8" s="10" t="s">
        <v>252</v>
      </c>
      <c r="AY8" s="10" t="s">
        <v>385</v>
      </c>
      <c r="AZ8" s="10" t="s">
        <v>386</v>
      </c>
      <c r="BC8" s="2"/>
      <c r="BD8" s="2"/>
      <c r="BE8" s="2"/>
    </row>
    <row r="9" spans="1:60" x14ac:dyDescent="0.35">
      <c r="A9" s="2" t="s">
        <v>67</v>
      </c>
      <c r="B9" s="2">
        <v>122.5</v>
      </c>
      <c r="D9" s="10" t="s">
        <v>79</v>
      </c>
      <c r="E9" s="10" t="s">
        <v>78</v>
      </c>
      <c r="F9" s="10" t="s">
        <v>80</v>
      </c>
      <c r="G9" s="16" t="s">
        <v>121</v>
      </c>
      <c r="H9" s="10" t="s">
        <v>118</v>
      </c>
      <c r="I9" s="10" t="s">
        <v>123</v>
      </c>
      <c r="J9" s="2"/>
      <c r="K9" s="10" t="s">
        <v>161</v>
      </c>
      <c r="L9" s="6" t="s">
        <v>158</v>
      </c>
      <c r="M9" s="6" t="s">
        <v>159</v>
      </c>
      <c r="O9">
        <v>52</v>
      </c>
      <c r="P9" s="10" t="s">
        <v>193</v>
      </c>
      <c r="Q9" s="6" t="s">
        <v>191</v>
      </c>
      <c r="R9" s="10" t="s">
        <v>192</v>
      </c>
      <c r="S9">
        <v>17</v>
      </c>
      <c r="T9" s="2"/>
      <c r="U9" s="2"/>
      <c r="V9" s="2"/>
      <c r="X9" s="2"/>
      <c r="Y9" s="2"/>
      <c r="Z9" s="2"/>
      <c r="AA9">
        <v>0</v>
      </c>
      <c r="AB9" s="6" t="s">
        <v>281</v>
      </c>
      <c r="AC9" s="10" t="s">
        <v>277</v>
      </c>
      <c r="AD9" s="6" t="s">
        <v>285</v>
      </c>
      <c r="AE9">
        <v>19</v>
      </c>
      <c r="AH9" s="2"/>
      <c r="AI9" s="2"/>
      <c r="AJ9" s="2"/>
      <c r="AK9">
        <v>0</v>
      </c>
      <c r="AM9" s="2"/>
      <c r="AN9" s="2"/>
      <c r="AO9" s="2"/>
      <c r="AQ9" s="2"/>
      <c r="AR9" s="2"/>
      <c r="AS9" s="2"/>
      <c r="AT9" s="2"/>
      <c r="AX9" s="2"/>
      <c r="AY9" s="2"/>
      <c r="AZ9" s="2"/>
      <c r="BC9" s="2"/>
      <c r="BD9" s="2"/>
      <c r="BE9" s="2"/>
    </row>
  </sheetData>
  <sortState xmlns:xlrd2="http://schemas.microsoft.com/office/spreadsheetml/2017/richdata2" ref="A3:BA9">
    <sortCondition descending="1" ref="B3:B9"/>
  </sortState>
  <mergeCells count="1">
    <mergeCell ref="K1:M1"/>
  </mergeCells>
  <phoneticPr fontId="2" type="noConversion"/>
  <conditionalFormatting sqref="B3:B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469F-08A5-4395-9947-240216C0F91A}">
  <dimension ref="A1:E26"/>
  <sheetViews>
    <sheetView zoomScale="145" zoomScaleNormal="145" workbookViewId="0">
      <selection activeCell="G8" sqref="G8"/>
    </sheetView>
  </sheetViews>
  <sheetFormatPr defaultRowHeight="14.5" x14ac:dyDescent="0.35"/>
  <cols>
    <col min="1" max="1" width="2.54296875" bestFit="1" customWidth="1"/>
    <col min="2" max="2" width="15.54296875" bestFit="1" customWidth="1"/>
    <col min="3" max="3" width="20.90625" bestFit="1" customWidth="1"/>
    <col min="4" max="4" width="6.6328125" bestFit="1" customWidth="1"/>
    <col min="5" max="5" width="5.81640625" bestFit="1" customWidth="1"/>
  </cols>
  <sheetData>
    <row r="1" spans="1:5" x14ac:dyDescent="0.35">
      <c r="A1" s="11" t="s">
        <v>84</v>
      </c>
      <c r="B1" s="1" t="s">
        <v>2</v>
      </c>
      <c r="C1" s="13" t="s">
        <v>126</v>
      </c>
      <c r="D1" s="1" t="s">
        <v>85</v>
      </c>
      <c r="E1" s="1" t="s">
        <v>53</v>
      </c>
    </row>
    <row r="2" spans="1:5" x14ac:dyDescent="0.35">
      <c r="A2" s="12">
        <v>1</v>
      </c>
      <c r="B2" s="2" t="s">
        <v>162</v>
      </c>
      <c r="C2" s="14" t="s">
        <v>163</v>
      </c>
      <c r="D2" s="2">
        <v>-40</v>
      </c>
      <c r="E2" s="2">
        <v>50</v>
      </c>
    </row>
    <row r="3" spans="1:5" x14ac:dyDescent="0.35">
      <c r="A3" s="12">
        <v>2</v>
      </c>
      <c r="B3" s="2" t="s">
        <v>49</v>
      </c>
      <c r="C3" s="14" t="s">
        <v>164</v>
      </c>
      <c r="D3" s="2">
        <v>-24.5</v>
      </c>
      <c r="E3" s="2">
        <v>48</v>
      </c>
    </row>
    <row r="4" spans="1:5" x14ac:dyDescent="0.35">
      <c r="A4" s="12">
        <v>3</v>
      </c>
      <c r="B4" s="2" t="s">
        <v>165</v>
      </c>
      <c r="C4" s="14" t="s">
        <v>101</v>
      </c>
      <c r="D4" s="2">
        <v>-14.5</v>
      </c>
      <c r="E4" s="2">
        <v>46</v>
      </c>
    </row>
    <row r="5" spans="1:5" x14ac:dyDescent="0.35">
      <c r="A5" s="12">
        <v>4</v>
      </c>
      <c r="B5" s="2" t="s">
        <v>166</v>
      </c>
      <c r="C5" s="14" t="s">
        <v>167</v>
      </c>
      <c r="D5" s="2">
        <v>-2</v>
      </c>
      <c r="E5" s="2">
        <v>44</v>
      </c>
    </row>
    <row r="6" spans="1:5" x14ac:dyDescent="0.35">
      <c r="A6" s="12">
        <v>5</v>
      </c>
      <c r="B6" s="2" t="s">
        <v>10</v>
      </c>
      <c r="C6" s="14" t="s">
        <v>168</v>
      </c>
      <c r="D6" s="2">
        <v>-32.5</v>
      </c>
      <c r="E6" s="2">
        <v>42</v>
      </c>
    </row>
    <row r="7" spans="1:5" x14ac:dyDescent="0.35">
      <c r="A7" s="12">
        <v>6</v>
      </c>
      <c r="B7" s="2" t="s">
        <v>92</v>
      </c>
      <c r="C7" s="14" t="s">
        <v>169</v>
      </c>
      <c r="D7" s="2">
        <v>-3</v>
      </c>
      <c r="E7" s="2">
        <v>30</v>
      </c>
    </row>
    <row r="8" spans="1:5" x14ac:dyDescent="0.35">
      <c r="A8" s="12">
        <v>7</v>
      </c>
      <c r="B8" s="2" t="s">
        <v>11</v>
      </c>
      <c r="C8" s="14" t="s">
        <v>170</v>
      </c>
      <c r="D8" s="2">
        <v>-14</v>
      </c>
      <c r="E8" s="2">
        <v>28.5</v>
      </c>
    </row>
    <row r="9" spans="1:5" x14ac:dyDescent="0.35">
      <c r="A9" s="12">
        <v>8</v>
      </c>
      <c r="B9" s="2" t="s">
        <v>17</v>
      </c>
      <c r="C9" s="14" t="s">
        <v>171</v>
      </c>
      <c r="D9" s="2">
        <v>-21.5</v>
      </c>
      <c r="E9" s="2">
        <v>36</v>
      </c>
    </row>
    <row r="10" spans="1:5" x14ac:dyDescent="0.35">
      <c r="A10" s="12">
        <v>9</v>
      </c>
      <c r="B10" s="2" t="s">
        <v>23</v>
      </c>
      <c r="C10" s="14" t="s">
        <v>172</v>
      </c>
      <c r="D10" s="2">
        <v>3</v>
      </c>
      <c r="E10" s="2">
        <v>17</v>
      </c>
    </row>
    <row r="11" spans="1:5" x14ac:dyDescent="0.35">
      <c r="A11" s="12">
        <v>10</v>
      </c>
      <c r="B11" s="2" t="s">
        <v>26</v>
      </c>
      <c r="C11" s="14" t="s">
        <v>173</v>
      </c>
      <c r="D11" s="2">
        <v>-20.5</v>
      </c>
      <c r="E11" s="2">
        <v>24</v>
      </c>
    </row>
    <row r="12" spans="1:5" x14ac:dyDescent="0.35">
      <c r="A12" s="12">
        <v>11</v>
      </c>
      <c r="B12" s="2" t="s">
        <v>24</v>
      </c>
      <c r="C12" s="14" t="s">
        <v>174</v>
      </c>
      <c r="D12" s="2">
        <v>-4.5</v>
      </c>
      <c r="E12" s="2">
        <v>22.5</v>
      </c>
    </row>
    <row r="13" spans="1:5" x14ac:dyDescent="0.35">
      <c r="A13" s="12">
        <v>12</v>
      </c>
      <c r="B13" s="2" t="s">
        <v>8</v>
      </c>
      <c r="C13" s="14" t="s">
        <v>175</v>
      </c>
      <c r="D13" s="2">
        <v>-17.5</v>
      </c>
      <c r="E13" s="2">
        <v>28</v>
      </c>
    </row>
    <row r="14" spans="1:5" x14ac:dyDescent="0.35">
      <c r="A14" s="12">
        <v>13</v>
      </c>
      <c r="B14" s="2" t="s">
        <v>6</v>
      </c>
      <c r="C14" s="14" t="s">
        <v>176</v>
      </c>
      <c r="D14" s="2">
        <v>-7</v>
      </c>
      <c r="E14" s="2">
        <v>19.5</v>
      </c>
    </row>
    <row r="15" spans="1:5" x14ac:dyDescent="0.35">
      <c r="A15" s="12">
        <v>14</v>
      </c>
      <c r="B15" s="2" t="s">
        <v>32</v>
      </c>
      <c r="C15" s="14" t="s">
        <v>177</v>
      </c>
      <c r="D15" s="2">
        <v>-3</v>
      </c>
      <c r="E15" s="2">
        <v>18</v>
      </c>
    </row>
    <row r="16" spans="1:5" x14ac:dyDescent="0.35">
      <c r="A16" s="12">
        <v>15</v>
      </c>
      <c r="B16" s="2" t="s">
        <v>40</v>
      </c>
      <c r="C16" s="14" t="s">
        <v>178</v>
      </c>
      <c r="D16" s="2">
        <v>7</v>
      </c>
      <c r="E16" s="2">
        <v>11</v>
      </c>
    </row>
    <row r="17" spans="1:5" x14ac:dyDescent="0.35">
      <c r="A17" s="12">
        <v>16</v>
      </c>
      <c r="B17" s="2" t="s">
        <v>36</v>
      </c>
      <c r="C17" s="14" t="s">
        <v>179</v>
      </c>
      <c r="D17" s="2">
        <v>-13.5</v>
      </c>
      <c r="E17" s="2">
        <v>20</v>
      </c>
    </row>
    <row r="18" spans="1:5" x14ac:dyDescent="0.35">
      <c r="A18" s="12">
        <v>17</v>
      </c>
      <c r="B18" s="2" t="s">
        <v>38</v>
      </c>
      <c r="C18" s="14" t="s">
        <v>180</v>
      </c>
      <c r="D18" s="2">
        <v>-6.5</v>
      </c>
      <c r="E18" s="2">
        <v>18</v>
      </c>
    </row>
    <row r="19" spans="1:5" x14ac:dyDescent="0.35">
      <c r="A19" s="12">
        <v>18</v>
      </c>
      <c r="B19" s="2" t="s">
        <v>110</v>
      </c>
      <c r="C19" s="14" t="s">
        <v>181</v>
      </c>
      <c r="D19" s="2">
        <v>-22</v>
      </c>
      <c r="E19" s="2">
        <v>16</v>
      </c>
    </row>
    <row r="20" spans="1:5" x14ac:dyDescent="0.35">
      <c r="A20" s="12">
        <v>19</v>
      </c>
      <c r="B20" s="2" t="s">
        <v>112</v>
      </c>
      <c r="C20" s="14" t="s">
        <v>182</v>
      </c>
      <c r="D20" s="2">
        <v>20.5</v>
      </c>
      <c r="E20" s="2">
        <v>7</v>
      </c>
    </row>
    <row r="21" spans="1:5" x14ac:dyDescent="0.35">
      <c r="A21" s="12">
        <v>20</v>
      </c>
      <c r="B21" s="2" t="s">
        <v>149</v>
      </c>
      <c r="C21" s="14" t="s">
        <v>183</v>
      </c>
      <c r="D21" s="2">
        <v>-25.5</v>
      </c>
      <c r="E21" s="2">
        <v>12</v>
      </c>
    </row>
    <row r="22" spans="1:5" x14ac:dyDescent="0.35">
      <c r="A22" s="12">
        <v>21</v>
      </c>
      <c r="B22" s="2" t="s">
        <v>152</v>
      </c>
      <c r="C22" s="14" t="s">
        <v>184</v>
      </c>
      <c r="D22" s="2">
        <v>3</v>
      </c>
      <c r="E22" s="2">
        <v>5</v>
      </c>
    </row>
    <row r="23" spans="1:5" x14ac:dyDescent="0.35">
      <c r="A23" s="12">
        <v>22</v>
      </c>
      <c r="B23" s="2" t="s">
        <v>154</v>
      </c>
      <c r="C23" s="14" t="s">
        <v>185</v>
      </c>
      <c r="D23" s="2">
        <v>4.5</v>
      </c>
      <c r="E23" s="2">
        <v>4</v>
      </c>
    </row>
    <row r="24" spans="1:5" x14ac:dyDescent="0.35">
      <c r="A24" s="12">
        <v>23</v>
      </c>
      <c r="B24" s="2" t="s">
        <v>21</v>
      </c>
      <c r="C24" s="14" t="s">
        <v>186</v>
      </c>
      <c r="D24" s="2">
        <v>-19.5</v>
      </c>
      <c r="E24" s="2">
        <v>6</v>
      </c>
    </row>
    <row r="25" spans="1:5" x14ac:dyDescent="0.35">
      <c r="A25" s="12">
        <v>24</v>
      </c>
      <c r="B25" s="2" t="s">
        <v>46</v>
      </c>
      <c r="C25" s="14" t="s">
        <v>187</v>
      </c>
      <c r="D25" s="2">
        <v>14</v>
      </c>
      <c r="E25" s="2">
        <v>2</v>
      </c>
    </row>
    <row r="26" spans="1:5" x14ac:dyDescent="0.35">
      <c r="A26" s="12">
        <v>25</v>
      </c>
      <c r="B26" s="2" t="s">
        <v>188</v>
      </c>
      <c r="C26" s="14" t="s">
        <v>189</v>
      </c>
      <c r="D26" s="2">
        <v>-28</v>
      </c>
      <c r="E26" s="2">
        <v>2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4F5D-9085-4C9D-8DE6-DD4766E9EDE0}">
  <dimension ref="A1:F26"/>
  <sheetViews>
    <sheetView workbookViewId="0">
      <selection activeCell="C30" sqref="C30"/>
    </sheetView>
  </sheetViews>
  <sheetFormatPr defaultRowHeight="14.5" x14ac:dyDescent="0.35"/>
  <cols>
    <col min="1" max="1" width="3.1796875" bestFit="1" customWidth="1"/>
    <col min="2" max="2" width="15.90625" bestFit="1" customWidth="1"/>
    <col min="3" max="3" width="21.90625" bestFit="1" customWidth="1"/>
    <col min="4" max="4" width="6.81640625" bestFit="1" customWidth="1"/>
    <col min="5" max="5" width="5.453125" bestFit="1" customWidth="1"/>
    <col min="6" max="6" width="26.1796875" bestFit="1" customWidth="1"/>
  </cols>
  <sheetData>
    <row r="1" spans="1:6" x14ac:dyDescent="0.35">
      <c r="A1" s="11" t="s">
        <v>84</v>
      </c>
      <c r="B1" s="1" t="s">
        <v>2</v>
      </c>
      <c r="C1" s="17" t="s">
        <v>126</v>
      </c>
      <c r="D1" s="1" t="s">
        <v>85</v>
      </c>
      <c r="E1" s="1" t="s">
        <v>53</v>
      </c>
      <c r="F1" s="1" t="s">
        <v>1</v>
      </c>
    </row>
    <row r="2" spans="1:6" x14ac:dyDescent="0.35">
      <c r="A2" s="12">
        <v>1</v>
      </c>
      <c r="B2" s="2" t="s">
        <v>127</v>
      </c>
      <c r="C2" s="18" t="s">
        <v>39</v>
      </c>
      <c r="D2" s="2">
        <v>-27</v>
      </c>
      <c r="E2" s="2">
        <v>50</v>
      </c>
      <c r="F2" s="2"/>
    </row>
    <row r="3" spans="1:6" x14ac:dyDescent="0.35">
      <c r="A3" s="12">
        <v>2</v>
      </c>
      <c r="B3" s="2" t="s">
        <v>49</v>
      </c>
      <c r="C3" s="18" t="s">
        <v>128</v>
      </c>
      <c r="D3" s="2">
        <v>-39.5</v>
      </c>
      <c r="E3" s="2">
        <v>48</v>
      </c>
      <c r="F3" s="2"/>
    </row>
    <row r="4" spans="1:6" x14ac:dyDescent="0.35">
      <c r="A4" s="12">
        <v>3</v>
      </c>
      <c r="B4" s="2" t="s">
        <v>90</v>
      </c>
      <c r="C4" s="18" t="s">
        <v>129</v>
      </c>
      <c r="D4" s="2">
        <v>-28.5</v>
      </c>
      <c r="E4" s="2">
        <v>46</v>
      </c>
      <c r="F4" s="2"/>
    </row>
    <row r="5" spans="1:6" x14ac:dyDescent="0.35">
      <c r="A5" s="12">
        <v>4</v>
      </c>
      <c r="B5" s="2" t="s">
        <v>130</v>
      </c>
      <c r="C5" s="18" t="s">
        <v>131</v>
      </c>
      <c r="D5" s="2">
        <v>-28.5</v>
      </c>
      <c r="E5" s="2">
        <v>44</v>
      </c>
      <c r="F5" s="2"/>
    </row>
    <row r="6" spans="1:6" x14ac:dyDescent="0.35">
      <c r="A6" s="12">
        <v>5</v>
      </c>
      <c r="B6" s="2" t="s">
        <v>10</v>
      </c>
      <c r="C6" s="18" t="s">
        <v>132</v>
      </c>
      <c r="D6" s="2"/>
      <c r="E6" s="2"/>
      <c r="F6" s="2"/>
    </row>
    <row r="7" spans="1:6" x14ac:dyDescent="0.35">
      <c r="A7" s="12">
        <v>6</v>
      </c>
      <c r="B7" s="2" t="s">
        <v>92</v>
      </c>
      <c r="C7" s="18" t="s">
        <v>133</v>
      </c>
      <c r="D7" s="2">
        <v>-27.5</v>
      </c>
      <c r="E7" s="2">
        <v>40</v>
      </c>
      <c r="F7" s="2"/>
    </row>
    <row r="8" spans="1:6" x14ac:dyDescent="0.35">
      <c r="A8" s="12">
        <v>7</v>
      </c>
      <c r="B8" s="2" t="s">
        <v>11</v>
      </c>
      <c r="C8" s="18" t="s">
        <v>134</v>
      </c>
      <c r="D8" s="2">
        <v>-15</v>
      </c>
      <c r="E8" s="2">
        <v>38</v>
      </c>
      <c r="F8" s="2"/>
    </row>
    <row r="9" spans="1:6" x14ac:dyDescent="0.35">
      <c r="A9" s="12">
        <v>8</v>
      </c>
      <c r="B9" s="2" t="s">
        <v>17</v>
      </c>
      <c r="C9" s="18" t="s">
        <v>135</v>
      </c>
      <c r="D9" s="2">
        <v>-16</v>
      </c>
      <c r="E9" s="2">
        <v>36</v>
      </c>
      <c r="F9" s="2"/>
    </row>
    <row r="10" spans="1:6" x14ac:dyDescent="0.35">
      <c r="A10" s="12">
        <v>9</v>
      </c>
      <c r="B10" s="2" t="s">
        <v>23</v>
      </c>
      <c r="C10" s="18" t="s">
        <v>136</v>
      </c>
      <c r="D10" s="2">
        <v>-32.5</v>
      </c>
      <c r="E10" s="2">
        <v>34</v>
      </c>
      <c r="F10" s="2"/>
    </row>
    <row r="11" spans="1:6" x14ac:dyDescent="0.35">
      <c r="A11" s="12">
        <v>10</v>
      </c>
      <c r="B11" s="2" t="s">
        <v>6</v>
      </c>
      <c r="C11" s="18" t="s">
        <v>137</v>
      </c>
      <c r="D11" s="2">
        <v>-32</v>
      </c>
      <c r="E11" s="2">
        <v>32</v>
      </c>
      <c r="F11" s="2"/>
    </row>
    <row r="12" spans="1:6" x14ac:dyDescent="0.35">
      <c r="A12" s="12">
        <v>11</v>
      </c>
      <c r="B12" s="2" t="s">
        <v>21</v>
      </c>
      <c r="C12" s="18" t="s">
        <v>138</v>
      </c>
      <c r="D12" s="2">
        <v>-7</v>
      </c>
      <c r="E12" s="2">
        <v>30</v>
      </c>
      <c r="F12" s="2"/>
    </row>
    <row r="13" spans="1:6" x14ac:dyDescent="0.35">
      <c r="A13" s="12">
        <v>12</v>
      </c>
      <c r="B13" s="2" t="s">
        <v>24</v>
      </c>
      <c r="C13" s="18" t="s">
        <v>139</v>
      </c>
      <c r="D13" s="2"/>
      <c r="E13" s="2">
        <f>14*2.5</f>
        <v>35</v>
      </c>
      <c r="F13" s="2" t="s">
        <v>60</v>
      </c>
    </row>
    <row r="14" spans="1:6" x14ac:dyDescent="0.35">
      <c r="A14" s="12">
        <v>13</v>
      </c>
      <c r="B14" s="2" t="s">
        <v>26</v>
      </c>
      <c r="C14" s="18" t="s">
        <v>140</v>
      </c>
      <c r="D14" s="2">
        <v>-37.5</v>
      </c>
      <c r="E14" s="2">
        <v>26</v>
      </c>
      <c r="F14" s="2"/>
    </row>
    <row r="15" spans="1:6" x14ac:dyDescent="0.35">
      <c r="A15" s="12">
        <v>14</v>
      </c>
      <c r="B15" s="2" t="s">
        <v>8</v>
      </c>
      <c r="C15" s="18" t="s">
        <v>141</v>
      </c>
      <c r="D15" s="2">
        <v>-9</v>
      </c>
      <c r="E15" s="2">
        <v>24</v>
      </c>
      <c r="F15" s="2"/>
    </row>
    <row r="16" spans="1:6" x14ac:dyDescent="0.35">
      <c r="A16" s="12">
        <v>15</v>
      </c>
      <c r="B16" s="2" t="s">
        <v>28</v>
      </c>
      <c r="C16" s="18" t="s">
        <v>142</v>
      </c>
      <c r="D16" s="2">
        <v>-4.5</v>
      </c>
      <c r="E16" s="2">
        <v>22</v>
      </c>
      <c r="F16" s="2"/>
    </row>
    <row r="17" spans="1:6" x14ac:dyDescent="0.35">
      <c r="A17" s="12">
        <v>16</v>
      </c>
      <c r="B17" s="2" t="s">
        <v>32</v>
      </c>
      <c r="C17" s="18" t="s">
        <v>143</v>
      </c>
      <c r="D17" s="2">
        <v>-22</v>
      </c>
      <c r="E17" s="2">
        <v>20</v>
      </c>
      <c r="F17" s="2"/>
    </row>
    <row r="18" spans="1:6" x14ac:dyDescent="0.35">
      <c r="A18" s="12">
        <v>17</v>
      </c>
      <c r="B18" s="2" t="s">
        <v>40</v>
      </c>
      <c r="C18" s="18" t="s">
        <v>144</v>
      </c>
      <c r="D18" s="2">
        <v>-19.5</v>
      </c>
      <c r="E18" s="2">
        <v>18</v>
      </c>
      <c r="F18" s="2"/>
    </row>
    <row r="19" spans="1:6" x14ac:dyDescent="0.35">
      <c r="A19" s="12">
        <v>18</v>
      </c>
      <c r="B19" s="2" t="s">
        <v>112</v>
      </c>
      <c r="C19" s="18" t="s">
        <v>145</v>
      </c>
      <c r="D19" s="2">
        <v>-23</v>
      </c>
      <c r="E19" s="2">
        <v>16</v>
      </c>
      <c r="F19" s="2"/>
    </row>
    <row r="20" spans="1:6" x14ac:dyDescent="0.35">
      <c r="A20" s="12">
        <v>19</v>
      </c>
      <c r="B20" s="2" t="s">
        <v>36</v>
      </c>
      <c r="C20" s="18" t="s">
        <v>146</v>
      </c>
      <c r="D20" s="2">
        <v>-25</v>
      </c>
      <c r="E20" s="2">
        <v>14</v>
      </c>
      <c r="F20" s="2"/>
    </row>
    <row r="21" spans="1:6" x14ac:dyDescent="0.35">
      <c r="A21" s="12">
        <v>20</v>
      </c>
      <c r="B21" s="2" t="s">
        <v>38</v>
      </c>
      <c r="C21" s="18" t="s">
        <v>147</v>
      </c>
      <c r="D21" s="2">
        <v>-6.5</v>
      </c>
      <c r="E21" s="2">
        <v>12</v>
      </c>
      <c r="F21" s="2"/>
    </row>
    <row r="22" spans="1:6" x14ac:dyDescent="0.35">
      <c r="A22" s="12">
        <v>21</v>
      </c>
      <c r="B22" s="2" t="s">
        <v>110</v>
      </c>
      <c r="C22" s="18" t="s">
        <v>148</v>
      </c>
      <c r="D22" s="2">
        <v>-19.5</v>
      </c>
      <c r="E22" s="2">
        <v>10</v>
      </c>
      <c r="F22" s="2"/>
    </row>
    <row r="23" spans="1:6" x14ac:dyDescent="0.35">
      <c r="A23" s="12">
        <v>22</v>
      </c>
      <c r="B23" s="2" t="s">
        <v>149</v>
      </c>
      <c r="C23" s="18" t="s">
        <v>150</v>
      </c>
      <c r="D23" s="2"/>
      <c r="E23" s="2">
        <v>10</v>
      </c>
      <c r="F23" s="6" t="s">
        <v>151</v>
      </c>
    </row>
    <row r="24" spans="1:6" x14ac:dyDescent="0.35">
      <c r="A24" s="12">
        <v>23</v>
      </c>
      <c r="B24" s="2" t="s">
        <v>152</v>
      </c>
      <c r="C24" s="18" t="s">
        <v>153</v>
      </c>
      <c r="D24" s="2"/>
      <c r="E24" s="2">
        <v>7.5</v>
      </c>
      <c r="F24" s="2" t="s">
        <v>60</v>
      </c>
    </row>
    <row r="25" spans="1:6" x14ac:dyDescent="0.35">
      <c r="A25" s="12">
        <v>24</v>
      </c>
      <c r="B25" s="2" t="s">
        <v>154</v>
      </c>
      <c r="C25" s="18" t="s">
        <v>155</v>
      </c>
      <c r="D25" s="2"/>
      <c r="E25" s="2">
        <v>5</v>
      </c>
      <c r="F25" s="2" t="s">
        <v>60</v>
      </c>
    </row>
    <row r="26" spans="1:6" x14ac:dyDescent="0.35">
      <c r="A26" s="12">
        <v>25</v>
      </c>
      <c r="B26" s="2" t="s">
        <v>46</v>
      </c>
      <c r="C26" s="18" t="s">
        <v>156</v>
      </c>
      <c r="D26" s="2">
        <v>-25.5</v>
      </c>
      <c r="E26" s="2">
        <v>2</v>
      </c>
      <c r="F26" s="2"/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9834-885F-4512-B1D6-7DE5179D14F4}">
  <dimension ref="A1:F26"/>
  <sheetViews>
    <sheetView workbookViewId="0">
      <selection activeCell="B85" sqref="B85"/>
    </sheetView>
  </sheetViews>
  <sheetFormatPr defaultRowHeight="14.5" x14ac:dyDescent="0.35"/>
  <cols>
    <col min="1" max="1" width="2.54296875" bestFit="1" customWidth="1"/>
    <col min="2" max="2" width="13.453125" bestFit="1" customWidth="1"/>
    <col min="3" max="3" width="19.453125" bestFit="1" customWidth="1"/>
    <col min="4" max="4" width="6.90625" bestFit="1" customWidth="1"/>
    <col min="5" max="5" width="5.6328125" bestFit="1" customWidth="1"/>
    <col min="6" max="6" width="5.90625" bestFit="1" customWidth="1"/>
  </cols>
  <sheetData>
    <row r="1" spans="1:6" x14ac:dyDescent="0.35">
      <c r="A1" s="11" t="s">
        <v>84</v>
      </c>
      <c r="B1" s="1" t="s">
        <v>2</v>
      </c>
      <c r="C1" s="13" t="s">
        <v>52</v>
      </c>
      <c r="D1" s="1" t="s">
        <v>85</v>
      </c>
      <c r="E1" s="1" t="s">
        <v>53</v>
      </c>
      <c r="F1" s="1" t="s">
        <v>1</v>
      </c>
    </row>
    <row r="2" spans="1:6" x14ac:dyDescent="0.35">
      <c r="A2" s="12">
        <v>1</v>
      </c>
      <c r="B2" s="2" t="s">
        <v>86</v>
      </c>
      <c r="C2" s="14" t="s">
        <v>87</v>
      </c>
      <c r="D2" s="2">
        <v>-42</v>
      </c>
      <c r="E2" s="15">
        <v>50</v>
      </c>
      <c r="F2" s="2"/>
    </row>
    <row r="3" spans="1:6" x14ac:dyDescent="0.35">
      <c r="A3" s="12">
        <v>2</v>
      </c>
      <c r="B3" s="2" t="s">
        <v>49</v>
      </c>
      <c r="C3" s="14" t="s">
        <v>88</v>
      </c>
      <c r="D3" s="2">
        <v>-36</v>
      </c>
      <c r="E3" s="15">
        <v>48</v>
      </c>
      <c r="F3" s="2"/>
    </row>
    <row r="4" spans="1:6" x14ac:dyDescent="0.35">
      <c r="A4" s="12">
        <v>3</v>
      </c>
      <c r="B4" s="2" t="s">
        <v>6</v>
      </c>
      <c r="C4" s="14" t="s">
        <v>89</v>
      </c>
      <c r="D4" s="2">
        <v>-7</v>
      </c>
      <c r="E4" s="15">
        <f>23*1.5</f>
        <v>34.5</v>
      </c>
      <c r="F4" s="2"/>
    </row>
    <row r="5" spans="1:6" x14ac:dyDescent="0.35">
      <c r="A5" s="12">
        <v>4</v>
      </c>
      <c r="B5" s="2" t="s">
        <v>90</v>
      </c>
      <c r="C5" s="14" t="s">
        <v>91</v>
      </c>
      <c r="D5" s="2">
        <v>-31</v>
      </c>
      <c r="E5" s="15">
        <v>44</v>
      </c>
      <c r="F5" s="2"/>
    </row>
    <row r="6" spans="1:6" x14ac:dyDescent="0.35">
      <c r="A6" s="12">
        <v>5</v>
      </c>
      <c r="B6" s="2" t="s">
        <v>92</v>
      </c>
      <c r="C6" s="14" t="s">
        <v>93</v>
      </c>
      <c r="D6" s="2"/>
      <c r="E6" s="15">
        <f>21*2.5</f>
        <v>52.5</v>
      </c>
      <c r="F6" s="2" t="s">
        <v>94</v>
      </c>
    </row>
    <row r="7" spans="1:6" x14ac:dyDescent="0.35">
      <c r="A7" s="12">
        <v>6</v>
      </c>
      <c r="B7" s="2" t="s">
        <v>10</v>
      </c>
      <c r="C7" s="14" t="s">
        <v>95</v>
      </c>
      <c r="D7" s="2">
        <v>-29</v>
      </c>
      <c r="E7" s="15">
        <v>40</v>
      </c>
      <c r="F7" s="2"/>
    </row>
    <row r="8" spans="1:6" x14ac:dyDescent="0.35">
      <c r="A8" s="12">
        <v>7</v>
      </c>
      <c r="B8" s="2" t="s">
        <v>11</v>
      </c>
      <c r="C8" s="14" t="s">
        <v>96</v>
      </c>
      <c r="D8" s="2"/>
      <c r="E8" s="15">
        <f>19*2.5</f>
        <v>47.5</v>
      </c>
      <c r="F8" s="2" t="s">
        <v>94</v>
      </c>
    </row>
    <row r="9" spans="1:6" x14ac:dyDescent="0.35">
      <c r="A9" s="12">
        <v>8</v>
      </c>
      <c r="B9" s="2" t="s">
        <v>17</v>
      </c>
      <c r="C9" s="14" t="s">
        <v>97</v>
      </c>
      <c r="D9" s="2">
        <v>-34</v>
      </c>
      <c r="E9" s="15">
        <v>36</v>
      </c>
      <c r="F9" s="2"/>
    </row>
    <row r="10" spans="1:6" x14ac:dyDescent="0.35">
      <c r="A10" s="12">
        <v>9</v>
      </c>
      <c r="B10" s="2" t="s">
        <v>21</v>
      </c>
      <c r="C10" s="14" t="s">
        <v>98</v>
      </c>
      <c r="D10" s="2"/>
      <c r="E10" s="15">
        <f>17*2.5</f>
        <v>42.5</v>
      </c>
      <c r="F10" s="2" t="s">
        <v>94</v>
      </c>
    </row>
    <row r="11" spans="1:6" x14ac:dyDescent="0.35">
      <c r="A11" s="12">
        <v>10</v>
      </c>
      <c r="B11" s="2" t="s">
        <v>23</v>
      </c>
      <c r="C11" s="14" t="s">
        <v>99</v>
      </c>
      <c r="D11" s="2">
        <v>-7.5</v>
      </c>
      <c r="E11" s="15">
        <v>32</v>
      </c>
      <c r="F11" s="2"/>
    </row>
    <row r="12" spans="1:6" x14ac:dyDescent="0.35">
      <c r="A12" s="12">
        <v>11</v>
      </c>
      <c r="B12" s="2" t="s">
        <v>19</v>
      </c>
      <c r="C12" s="14" t="s">
        <v>100</v>
      </c>
      <c r="D12" s="2">
        <v>7</v>
      </c>
      <c r="E12" s="15">
        <v>15</v>
      </c>
      <c r="F12" s="2"/>
    </row>
    <row r="13" spans="1:6" x14ac:dyDescent="0.35">
      <c r="A13" s="12">
        <v>12</v>
      </c>
      <c r="B13" s="2" t="s">
        <v>24</v>
      </c>
      <c r="C13" s="14" t="s">
        <v>101</v>
      </c>
      <c r="D13" s="2">
        <v>-7.5</v>
      </c>
      <c r="E13" s="15">
        <v>28</v>
      </c>
      <c r="F13" s="2"/>
    </row>
    <row r="14" spans="1:6" x14ac:dyDescent="0.35">
      <c r="A14" s="12">
        <v>13</v>
      </c>
      <c r="B14" s="2" t="s">
        <v>26</v>
      </c>
      <c r="C14" s="14" t="s">
        <v>102</v>
      </c>
      <c r="D14" s="2">
        <v>-6.5</v>
      </c>
      <c r="E14" s="15">
        <v>26</v>
      </c>
      <c r="F14" s="2"/>
    </row>
    <row r="15" spans="1:6" x14ac:dyDescent="0.35">
      <c r="A15" s="12">
        <v>14</v>
      </c>
      <c r="B15" s="2" t="s">
        <v>8</v>
      </c>
      <c r="C15" s="14" t="s">
        <v>103</v>
      </c>
      <c r="D15" s="2"/>
      <c r="E15" s="15">
        <f>12*2.5</f>
        <v>30</v>
      </c>
      <c r="F15" s="2" t="s">
        <v>94</v>
      </c>
    </row>
    <row r="16" spans="1:6" x14ac:dyDescent="0.35">
      <c r="A16" s="12">
        <v>15</v>
      </c>
      <c r="B16" s="2" t="s">
        <v>28</v>
      </c>
      <c r="C16" s="14" t="s">
        <v>104</v>
      </c>
      <c r="D16" s="2">
        <v>-16.5</v>
      </c>
      <c r="E16" s="15">
        <v>22</v>
      </c>
      <c r="F16" s="2"/>
    </row>
    <row r="17" spans="1:6" x14ac:dyDescent="0.35">
      <c r="A17" s="12">
        <v>16</v>
      </c>
      <c r="B17" s="2" t="s">
        <v>32</v>
      </c>
      <c r="C17" s="14" t="s">
        <v>105</v>
      </c>
      <c r="D17" s="2"/>
      <c r="E17" s="15">
        <v>25</v>
      </c>
      <c r="F17" s="2" t="s">
        <v>94</v>
      </c>
    </row>
    <row r="18" spans="1:6" x14ac:dyDescent="0.35">
      <c r="A18" s="12">
        <v>17</v>
      </c>
      <c r="B18" s="2" t="s">
        <v>38</v>
      </c>
      <c r="C18" s="14" t="s">
        <v>106</v>
      </c>
      <c r="D18" s="2">
        <v>-18</v>
      </c>
      <c r="E18" s="15">
        <v>18</v>
      </c>
      <c r="F18" s="2"/>
    </row>
    <row r="19" spans="1:6" x14ac:dyDescent="0.35">
      <c r="A19" s="12">
        <v>18</v>
      </c>
      <c r="B19" s="2" t="s">
        <v>36</v>
      </c>
      <c r="C19" s="14" t="s">
        <v>107</v>
      </c>
      <c r="D19" s="2">
        <v>-16.5</v>
      </c>
      <c r="E19" s="15">
        <v>16</v>
      </c>
      <c r="F19" s="2"/>
    </row>
    <row r="20" spans="1:6" x14ac:dyDescent="0.35">
      <c r="A20" s="12">
        <v>19</v>
      </c>
      <c r="B20" s="2" t="s">
        <v>34</v>
      </c>
      <c r="C20" s="14" t="s">
        <v>108</v>
      </c>
      <c r="D20" s="2">
        <v>-6.5</v>
      </c>
      <c r="E20" s="15">
        <v>14</v>
      </c>
      <c r="F20" s="2"/>
    </row>
    <row r="21" spans="1:6" x14ac:dyDescent="0.35">
      <c r="A21" s="12">
        <v>20</v>
      </c>
      <c r="B21" s="2" t="s">
        <v>40</v>
      </c>
      <c r="C21" s="14" t="s">
        <v>109</v>
      </c>
      <c r="D21" s="2">
        <v>-7.5</v>
      </c>
      <c r="E21" s="15">
        <v>9</v>
      </c>
      <c r="F21" s="2"/>
    </row>
    <row r="22" spans="1:6" x14ac:dyDescent="0.35">
      <c r="A22" s="12">
        <v>21</v>
      </c>
      <c r="B22" s="2" t="s">
        <v>110</v>
      </c>
      <c r="C22" s="14" t="s">
        <v>111</v>
      </c>
      <c r="D22" s="2"/>
      <c r="E22" s="15">
        <v>12.5</v>
      </c>
      <c r="F22" s="2" t="s">
        <v>94</v>
      </c>
    </row>
    <row r="23" spans="1:6" x14ac:dyDescent="0.35">
      <c r="A23" s="12">
        <v>22</v>
      </c>
      <c r="B23" s="2" t="s">
        <v>112</v>
      </c>
      <c r="C23" s="14" t="s">
        <v>113</v>
      </c>
      <c r="D23" s="2">
        <v>-3.5</v>
      </c>
      <c r="E23" s="15">
        <v>8</v>
      </c>
      <c r="F23" s="2"/>
    </row>
    <row r="24" spans="1:6" x14ac:dyDescent="0.35">
      <c r="A24" s="12">
        <v>23</v>
      </c>
      <c r="B24" s="2" t="s">
        <v>42</v>
      </c>
      <c r="C24" s="14" t="s">
        <v>114</v>
      </c>
      <c r="D24" s="2">
        <v>-4.5</v>
      </c>
      <c r="E24" s="15">
        <v>6</v>
      </c>
      <c r="F24" s="2"/>
    </row>
    <row r="25" spans="1:6" x14ac:dyDescent="0.35">
      <c r="A25" s="12">
        <v>24</v>
      </c>
      <c r="B25" s="2" t="s">
        <v>44</v>
      </c>
      <c r="C25" s="14" t="s">
        <v>115</v>
      </c>
      <c r="D25" s="2">
        <v>7.5</v>
      </c>
      <c r="E25" s="15">
        <v>2</v>
      </c>
      <c r="F25" s="2"/>
    </row>
    <row r="26" spans="1:6" x14ac:dyDescent="0.35">
      <c r="A26" s="12">
        <v>25</v>
      </c>
      <c r="B26" s="2" t="s">
        <v>15</v>
      </c>
      <c r="C26" s="14" t="s">
        <v>116</v>
      </c>
      <c r="D26" s="2"/>
      <c r="E26" s="15">
        <v>2.5</v>
      </c>
      <c r="F26" s="2" t="s">
        <v>94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DC82-B2FB-41FE-A2FD-AA055B7B40EE}">
  <dimension ref="A1:I26"/>
  <sheetViews>
    <sheetView topLeftCell="A10" zoomScale="130" zoomScaleNormal="130" workbookViewId="0">
      <selection activeCell="C17" sqref="C17"/>
    </sheetView>
  </sheetViews>
  <sheetFormatPr defaultRowHeight="14.5" x14ac:dyDescent="0.35"/>
  <cols>
    <col min="1" max="1" width="3.90625" bestFit="1" customWidth="1"/>
    <col min="2" max="2" width="13.08984375" bestFit="1" customWidth="1"/>
    <col min="3" max="3" width="23.36328125" bestFit="1" customWidth="1"/>
    <col min="4" max="4" width="11.54296875" bestFit="1" customWidth="1"/>
    <col min="5" max="5" width="5.453125" bestFit="1" customWidth="1"/>
    <col min="6" max="6" width="14.36328125" bestFit="1" customWidth="1"/>
  </cols>
  <sheetData>
    <row r="1" spans="1:9" x14ac:dyDescent="0.35">
      <c r="A1" s="4" t="s">
        <v>51</v>
      </c>
      <c r="B1" s="1" t="s">
        <v>2</v>
      </c>
      <c r="C1" s="1" t="s">
        <v>52</v>
      </c>
      <c r="D1" s="1" t="s">
        <v>54</v>
      </c>
      <c r="E1" s="1" t="s">
        <v>53</v>
      </c>
      <c r="F1" s="1" t="s">
        <v>1</v>
      </c>
    </row>
    <row r="2" spans="1:9" x14ac:dyDescent="0.35">
      <c r="A2" s="5">
        <v>1</v>
      </c>
      <c r="B2" s="2" t="s">
        <v>48</v>
      </c>
      <c r="C2" s="7" t="s">
        <v>3</v>
      </c>
      <c r="D2" s="9"/>
      <c r="E2" s="2">
        <f>25*2.5</f>
        <v>62.5</v>
      </c>
      <c r="F2" s="2" t="s">
        <v>60</v>
      </c>
    </row>
    <row r="3" spans="1:9" x14ac:dyDescent="0.35">
      <c r="A3" s="5">
        <v>2</v>
      </c>
      <c r="B3" s="2" t="s">
        <v>49</v>
      </c>
      <c r="C3" s="7" t="s">
        <v>4</v>
      </c>
      <c r="D3" s="9">
        <v>-36</v>
      </c>
      <c r="E3" s="2">
        <v>48</v>
      </c>
      <c r="F3" s="2"/>
    </row>
    <row r="4" spans="1:9" x14ac:dyDescent="0.35">
      <c r="A4" s="5">
        <v>3</v>
      </c>
      <c r="B4" s="2" t="s">
        <v>50</v>
      </c>
      <c r="C4" s="7" t="s">
        <v>5</v>
      </c>
      <c r="D4" s="9">
        <v>-29</v>
      </c>
      <c r="E4" s="2">
        <v>46</v>
      </c>
      <c r="F4" s="2"/>
      <c r="I4" t="s">
        <v>70</v>
      </c>
    </row>
    <row r="5" spans="1:9" x14ac:dyDescent="0.35">
      <c r="A5" s="5">
        <v>4</v>
      </c>
      <c r="B5" s="2" t="s">
        <v>6</v>
      </c>
      <c r="C5" s="7" t="s">
        <v>7</v>
      </c>
      <c r="D5" s="9">
        <v>-39.5</v>
      </c>
      <c r="E5" s="2">
        <v>44</v>
      </c>
      <c r="F5" s="2"/>
      <c r="I5" t="s">
        <v>68</v>
      </c>
    </row>
    <row r="6" spans="1:9" x14ac:dyDescent="0.35">
      <c r="A6" s="5">
        <v>5</v>
      </c>
      <c r="B6" s="2" t="s">
        <v>8</v>
      </c>
      <c r="C6" s="7" t="s">
        <v>9</v>
      </c>
      <c r="D6" s="9">
        <v>-2.5</v>
      </c>
      <c r="E6" s="2">
        <f>21*1.5</f>
        <v>31.5</v>
      </c>
      <c r="F6" s="2" t="s">
        <v>57</v>
      </c>
      <c r="I6" t="s">
        <v>69</v>
      </c>
    </row>
    <row r="7" spans="1:9" x14ac:dyDescent="0.35">
      <c r="A7" s="5">
        <v>6</v>
      </c>
      <c r="B7" s="2" t="s">
        <v>10</v>
      </c>
      <c r="C7" s="7" t="s">
        <v>56</v>
      </c>
      <c r="D7" s="9">
        <v>-30.5</v>
      </c>
      <c r="E7" s="2">
        <v>40</v>
      </c>
      <c r="F7" s="2"/>
      <c r="I7" s="8" t="s">
        <v>71</v>
      </c>
    </row>
    <row r="8" spans="1:9" x14ac:dyDescent="0.35">
      <c r="A8" s="5">
        <v>7</v>
      </c>
      <c r="B8" s="2" t="s">
        <v>11</v>
      </c>
      <c r="C8" s="7" t="s">
        <v>12</v>
      </c>
      <c r="D8" s="9">
        <v>-20.5</v>
      </c>
      <c r="E8" s="2">
        <v>38</v>
      </c>
      <c r="F8" s="2"/>
    </row>
    <row r="9" spans="1:9" x14ac:dyDescent="0.35">
      <c r="A9" s="5">
        <v>8</v>
      </c>
      <c r="B9" s="2" t="s">
        <v>13</v>
      </c>
      <c r="C9" s="7" t="s">
        <v>14</v>
      </c>
      <c r="D9" s="9">
        <v>2.5</v>
      </c>
      <c r="E9" s="2">
        <v>18</v>
      </c>
      <c r="F9" s="2" t="s">
        <v>57</v>
      </c>
      <c r="I9" s="3" t="s">
        <v>72</v>
      </c>
    </row>
    <row r="10" spans="1:9" x14ac:dyDescent="0.35">
      <c r="A10" s="5">
        <v>9</v>
      </c>
      <c r="B10" s="2" t="s">
        <v>15</v>
      </c>
      <c r="C10" s="7" t="s">
        <v>16</v>
      </c>
      <c r="D10" s="9">
        <v>-12.5</v>
      </c>
      <c r="E10" s="2">
        <v>34</v>
      </c>
      <c r="F10" s="2" t="s">
        <v>58</v>
      </c>
    </row>
    <row r="11" spans="1:9" x14ac:dyDescent="0.35">
      <c r="A11" s="5">
        <v>10</v>
      </c>
      <c r="B11" s="2" t="s">
        <v>17</v>
      </c>
      <c r="C11" s="7" t="s">
        <v>18</v>
      </c>
      <c r="D11" s="9">
        <v>-14.5</v>
      </c>
      <c r="E11" s="2">
        <v>32</v>
      </c>
      <c r="F11" s="2"/>
      <c r="I11" t="s">
        <v>73</v>
      </c>
    </row>
    <row r="12" spans="1:9" x14ac:dyDescent="0.35">
      <c r="A12" s="5">
        <v>11</v>
      </c>
      <c r="B12" s="2" t="s">
        <v>19</v>
      </c>
      <c r="C12" s="7" t="s">
        <v>20</v>
      </c>
      <c r="D12" s="9">
        <v>-35</v>
      </c>
      <c r="E12" s="2">
        <v>30</v>
      </c>
      <c r="F12" s="2"/>
      <c r="I12" t="s">
        <v>74</v>
      </c>
    </row>
    <row r="13" spans="1:9" x14ac:dyDescent="0.35">
      <c r="A13" s="5">
        <v>12</v>
      </c>
      <c r="B13" s="2" t="s">
        <v>21</v>
      </c>
      <c r="C13" s="7" t="s">
        <v>22</v>
      </c>
      <c r="D13" s="9">
        <v>-28</v>
      </c>
      <c r="E13" s="2">
        <v>28</v>
      </c>
      <c r="F13" s="2"/>
      <c r="I13" t="s">
        <v>75</v>
      </c>
    </row>
    <row r="14" spans="1:9" x14ac:dyDescent="0.35">
      <c r="A14" s="5">
        <v>13</v>
      </c>
      <c r="B14" s="2" t="s">
        <v>23</v>
      </c>
      <c r="C14" s="7" t="s">
        <v>55</v>
      </c>
      <c r="D14" s="9"/>
      <c r="E14" s="2">
        <f>13*2.5</f>
        <v>32.5</v>
      </c>
      <c r="F14" s="2" t="s">
        <v>60</v>
      </c>
    </row>
    <row r="15" spans="1:9" x14ac:dyDescent="0.35">
      <c r="A15" s="5">
        <v>14</v>
      </c>
      <c r="B15" s="2" t="s">
        <v>24</v>
      </c>
      <c r="C15" s="7" t="s">
        <v>25</v>
      </c>
      <c r="D15" s="9">
        <v>-7</v>
      </c>
      <c r="E15" s="2">
        <v>24</v>
      </c>
      <c r="F15" s="6" t="s">
        <v>59</v>
      </c>
    </row>
    <row r="16" spans="1:9" x14ac:dyDescent="0.35">
      <c r="A16" s="5">
        <v>15</v>
      </c>
      <c r="B16" s="2" t="s">
        <v>26</v>
      </c>
      <c r="C16" s="7" t="s">
        <v>27</v>
      </c>
      <c r="D16" s="9"/>
      <c r="E16" s="2">
        <v>27.5</v>
      </c>
      <c r="F16" s="2"/>
    </row>
    <row r="17" spans="1:6" x14ac:dyDescent="0.35">
      <c r="A17" s="5">
        <v>16</v>
      </c>
      <c r="B17" s="2" t="s">
        <v>28</v>
      </c>
      <c r="C17" s="7" t="s">
        <v>29</v>
      </c>
      <c r="D17" s="9"/>
      <c r="E17" s="2">
        <f>25</f>
        <v>25</v>
      </c>
      <c r="F17" s="2" t="s">
        <v>60</v>
      </c>
    </row>
    <row r="18" spans="1:6" x14ac:dyDescent="0.35">
      <c r="A18" s="5">
        <v>17</v>
      </c>
      <c r="B18" s="2" t="s">
        <v>30</v>
      </c>
      <c r="C18" s="7" t="s">
        <v>31</v>
      </c>
      <c r="D18" s="9">
        <v>-21</v>
      </c>
      <c r="E18" s="2">
        <v>18</v>
      </c>
      <c r="F18" s="2"/>
    </row>
    <row r="19" spans="1:6" x14ac:dyDescent="0.35">
      <c r="A19" s="5">
        <v>18</v>
      </c>
      <c r="B19" s="2" t="s">
        <v>32</v>
      </c>
      <c r="C19" s="7" t="s">
        <v>33</v>
      </c>
      <c r="D19" s="9">
        <v>-17</v>
      </c>
      <c r="E19" s="2">
        <v>16</v>
      </c>
      <c r="F19" s="2" t="s">
        <v>57</v>
      </c>
    </row>
    <row r="20" spans="1:6" x14ac:dyDescent="0.35">
      <c r="A20" s="5">
        <v>19</v>
      </c>
      <c r="B20" s="2" t="s">
        <v>34</v>
      </c>
      <c r="C20" s="7" t="s">
        <v>35</v>
      </c>
      <c r="D20" s="9">
        <v>-27.5</v>
      </c>
      <c r="E20" s="2">
        <v>14</v>
      </c>
      <c r="F20" s="2"/>
    </row>
    <row r="21" spans="1:6" x14ac:dyDescent="0.35">
      <c r="A21" s="5">
        <v>20</v>
      </c>
      <c r="B21" s="2" t="s">
        <v>36</v>
      </c>
      <c r="C21" s="7" t="s">
        <v>37</v>
      </c>
      <c r="D21" s="9">
        <v>-35</v>
      </c>
      <c r="E21" s="2">
        <v>12</v>
      </c>
      <c r="F21" s="2"/>
    </row>
    <row r="22" spans="1:6" x14ac:dyDescent="0.35">
      <c r="A22" s="5">
        <v>21</v>
      </c>
      <c r="B22" s="2" t="s">
        <v>38</v>
      </c>
      <c r="C22" s="7" t="s">
        <v>39</v>
      </c>
      <c r="D22" s="9">
        <v>-2.5</v>
      </c>
      <c r="E22" s="2">
        <v>10</v>
      </c>
      <c r="F22" s="2"/>
    </row>
    <row r="23" spans="1:6" x14ac:dyDescent="0.35">
      <c r="A23" s="5">
        <v>22</v>
      </c>
      <c r="B23" s="2" t="s">
        <v>40</v>
      </c>
      <c r="C23" s="7" t="s">
        <v>41</v>
      </c>
      <c r="D23" s="9"/>
      <c r="E23" s="2">
        <v>10</v>
      </c>
      <c r="F23" s="2" t="s">
        <v>60</v>
      </c>
    </row>
    <row r="24" spans="1:6" x14ac:dyDescent="0.35">
      <c r="A24" s="5">
        <v>23</v>
      </c>
      <c r="B24" s="2" t="s">
        <v>42</v>
      </c>
      <c r="C24" s="7" t="s">
        <v>43</v>
      </c>
      <c r="D24" s="9">
        <v>-38</v>
      </c>
      <c r="E24" s="2">
        <v>6</v>
      </c>
      <c r="F24" s="2"/>
    </row>
    <row r="25" spans="1:6" x14ac:dyDescent="0.35">
      <c r="A25" s="5">
        <v>24</v>
      </c>
      <c r="B25" s="2" t="s">
        <v>44</v>
      </c>
      <c r="C25" s="7" t="s">
        <v>45</v>
      </c>
      <c r="D25" s="9">
        <v>-6.5</v>
      </c>
      <c r="E25" s="2">
        <v>4</v>
      </c>
      <c r="F25" s="2"/>
    </row>
    <row r="26" spans="1:6" x14ac:dyDescent="0.35">
      <c r="A26" s="5">
        <v>25</v>
      </c>
      <c r="B26" s="2" t="s">
        <v>46</v>
      </c>
      <c r="C26" s="7" t="s">
        <v>47</v>
      </c>
      <c r="D26" s="9">
        <v>-25</v>
      </c>
      <c r="E26" s="2">
        <v>2</v>
      </c>
      <c r="F26" s="2"/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881B-51DA-4179-9C18-B971BD3A3A8A}">
  <dimension ref="A1:E26"/>
  <sheetViews>
    <sheetView workbookViewId="0">
      <selection activeCell="I10" sqref="I10"/>
    </sheetView>
  </sheetViews>
  <sheetFormatPr defaultRowHeight="14.5" x14ac:dyDescent="0.35"/>
  <cols>
    <col min="1" max="1" width="3.08984375" bestFit="1" customWidth="1"/>
    <col min="2" max="2" width="14.453125" bestFit="1" customWidth="1"/>
    <col min="3" max="3" width="18.08984375" bestFit="1" customWidth="1"/>
    <col min="4" max="4" width="6.81640625" bestFit="1" customWidth="1"/>
    <col min="5" max="5" width="5.54296875" bestFit="1" customWidth="1"/>
  </cols>
  <sheetData>
    <row r="1" spans="1:5" x14ac:dyDescent="0.35">
      <c r="A1" s="1" t="s">
        <v>84</v>
      </c>
      <c r="B1" s="1" t="s">
        <v>2</v>
      </c>
      <c r="C1" s="1" t="s">
        <v>126</v>
      </c>
      <c r="D1" s="1" t="s">
        <v>85</v>
      </c>
      <c r="E1" s="1" t="s">
        <v>53</v>
      </c>
    </row>
    <row r="2" spans="1:5" x14ac:dyDescent="0.35">
      <c r="A2" s="2">
        <v>1</v>
      </c>
      <c r="B2" s="2" t="s">
        <v>389</v>
      </c>
      <c r="C2" s="2" t="s">
        <v>390</v>
      </c>
      <c r="D2" s="2">
        <v>-10</v>
      </c>
      <c r="E2" s="2">
        <v>37.5</v>
      </c>
    </row>
    <row r="3" spans="1:5" x14ac:dyDescent="0.35">
      <c r="A3" s="2">
        <v>2</v>
      </c>
      <c r="B3" s="2" t="s">
        <v>391</v>
      </c>
      <c r="C3" s="2" t="s">
        <v>343</v>
      </c>
      <c r="D3" s="2">
        <v>-19.5</v>
      </c>
      <c r="E3" s="2">
        <v>48</v>
      </c>
    </row>
    <row r="4" spans="1:5" x14ac:dyDescent="0.35">
      <c r="A4" s="2">
        <v>3</v>
      </c>
      <c r="B4" s="2" t="s">
        <v>50</v>
      </c>
      <c r="C4" s="2" t="s">
        <v>147</v>
      </c>
      <c r="D4" s="2">
        <v>-27.5</v>
      </c>
      <c r="E4" s="2">
        <v>46</v>
      </c>
    </row>
    <row r="5" spans="1:5" x14ac:dyDescent="0.35">
      <c r="A5" s="2">
        <v>4</v>
      </c>
      <c r="B5" s="2" t="s">
        <v>13</v>
      </c>
      <c r="C5" s="2" t="s">
        <v>392</v>
      </c>
      <c r="D5" s="2"/>
      <c r="E5" s="27">
        <v>55</v>
      </c>
    </row>
    <row r="6" spans="1:5" x14ac:dyDescent="0.35">
      <c r="A6" s="2">
        <v>5</v>
      </c>
      <c r="B6" s="2" t="s">
        <v>17</v>
      </c>
      <c r="C6" s="2" t="s">
        <v>393</v>
      </c>
      <c r="D6" s="2">
        <v>0</v>
      </c>
      <c r="E6" s="2">
        <v>31.5</v>
      </c>
    </row>
    <row r="7" spans="1:5" x14ac:dyDescent="0.35">
      <c r="A7" s="2">
        <v>6</v>
      </c>
      <c r="B7" s="2" t="s">
        <v>26</v>
      </c>
      <c r="C7" s="2" t="s">
        <v>168</v>
      </c>
      <c r="D7" s="2">
        <v>-22.5</v>
      </c>
      <c r="E7" s="2">
        <v>40</v>
      </c>
    </row>
    <row r="8" spans="1:5" x14ac:dyDescent="0.35">
      <c r="A8" s="2">
        <v>7</v>
      </c>
      <c r="B8" s="2" t="s">
        <v>19</v>
      </c>
      <c r="C8" s="2" t="s">
        <v>347</v>
      </c>
      <c r="D8" s="2">
        <v>-7.5</v>
      </c>
      <c r="E8" s="2">
        <v>38</v>
      </c>
    </row>
    <row r="9" spans="1:5" x14ac:dyDescent="0.35">
      <c r="A9" s="2">
        <v>8</v>
      </c>
      <c r="B9" s="2" t="s">
        <v>6</v>
      </c>
      <c r="C9" s="2" t="s">
        <v>394</v>
      </c>
      <c r="D9" s="2"/>
      <c r="E9" s="27">
        <v>45</v>
      </c>
    </row>
    <row r="10" spans="1:5" x14ac:dyDescent="0.35">
      <c r="A10" s="2">
        <v>9</v>
      </c>
      <c r="B10" s="2" t="s">
        <v>246</v>
      </c>
      <c r="C10" s="2" t="s">
        <v>114</v>
      </c>
      <c r="D10" s="2">
        <v>-1.5</v>
      </c>
      <c r="E10" s="2">
        <v>34</v>
      </c>
    </row>
    <row r="11" spans="1:5" x14ac:dyDescent="0.35">
      <c r="A11" s="2">
        <v>10</v>
      </c>
      <c r="B11" s="2" t="s">
        <v>32</v>
      </c>
      <c r="C11" s="2" t="s">
        <v>349</v>
      </c>
      <c r="D11" s="2">
        <v>0</v>
      </c>
      <c r="E11" s="2">
        <v>16</v>
      </c>
    </row>
    <row r="12" spans="1:5" x14ac:dyDescent="0.35">
      <c r="A12" s="2">
        <v>11</v>
      </c>
      <c r="B12" s="2" t="s">
        <v>215</v>
      </c>
      <c r="C12" s="2" t="s">
        <v>25</v>
      </c>
      <c r="D12" s="2">
        <v>-11</v>
      </c>
      <c r="E12" s="2">
        <v>30</v>
      </c>
    </row>
    <row r="13" spans="1:5" x14ac:dyDescent="0.35">
      <c r="A13" s="2">
        <v>12</v>
      </c>
      <c r="B13" s="2" t="s">
        <v>11</v>
      </c>
      <c r="C13" s="2" t="s">
        <v>164</v>
      </c>
      <c r="D13" s="2">
        <v>-20</v>
      </c>
      <c r="E13" s="2">
        <v>28</v>
      </c>
    </row>
    <row r="14" spans="1:5" x14ac:dyDescent="0.35">
      <c r="A14" s="2">
        <v>13</v>
      </c>
      <c r="B14" s="2" t="s">
        <v>40</v>
      </c>
      <c r="C14" s="2" t="s">
        <v>395</v>
      </c>
      <c r="D14" s="2">
        <v>-36</v>
      </c>
      <c r="E14" s="2">
        <v>26</v>
      </c>
    </row>
    <row r="15" spans="1:5" x14ac:dyDescent="0.35">
      <c r="A15" s="2">
        <v>14</v>
      </c>
      <c r="B15" s="2" t="s">
        <v>36</v>
      </c>
      <c r="C15" s="2" t="s">
        <v>396</v>
      </c>
      <c r="D15" s="2">
        <v>-24</v>
      </c>
      <c r="E15" s="2">
        <v>24</v>
      </c>
    </row>
    <row r="16" spans="1:5" x14ac:dyDescent="0.35">
      <c r="A16" s="2">
        <v>15</v>
      </c>
      <c r="B16" s="2" t="s">
        <v>8</v>
      </c>
      <c r="C16" s="2" t="s">
        <v>397</v>
      </c>
      <c r="D16" s="2">
        <v>-31</v>
      </c>
      <c r="E16" s="2">
        <v>22</v>
      </c>
    </row>
    <row r="17" spans="1:5" x14ac:dyDescent="0.35">
      <c r="A17" s="2">
        <v>16</v>
      </c>
      <c r="B17" s="2" t="s">
        <v>24</v>
      </c>
      <c r="C17" s="2" t="s">
        <v>398</v>
      </c>
      <c r="D17" s="2">
        <v>0</v>
      </c>
      <c r="E17" s="2">
        <v>15</v>
      </c>
    </row>
    <row r="18" spans="1:5" x14ac:dyDescent="0.35">
      <c r="A18" s="2">
        <v>17</v>
      </c>
      <c r="B18" s="2" t="s">
        <v>44</v>
      </c>
      <c r="C18" s="2" t="s">
        <v>399</v>
      </c>
      <c r="D18" s="2">
        <v>-9.5</v>
      </c>
      <c r="E18" s="2">
        <v>18</v>
      </c>
    </row>
    <row r="19" spans="1:5" x14ac:dyDescent="0.35">
      <c r="A19" s="2">
        <v>18</v>
      </c>
      <c r="B19" s="2" t="s">
        <v>327</v>
      </c>
      <c r="C19" s="2" t="s">
        <v>106</v>
      </c>
      <c r="D19" s="2">
        <v>-11.5</v>
      </c>
      <c r="E19" s="2">
        <v>16</v>
      </c>
    </row>
    <row r="20" spans="1:5" x14ac:dyDescent="0.35">
      <c r="A20" s="2">
        <v>19</v>
      </c>
      <c r="B20" s="2" t="s">
        <v>378</v>
      </c>
      <c r="C20" s="2" t="s">
        <v>400</v>
      </c>
      <c r="D20" s="2">
        <v>0</v>
      </c>
      <c r="E20" s="2">
        <v>7</v>
      </c>
    </row>
    <row r="21" spans="1:5" x14ac:dyDescent="0.35">
      <c r="A21" s="2">
        <v>20</v>
      </c>
      <c r="B21" s="2" t="s">
        <v>23</v>
      </c>
      <c r="C21" s="2" t="s">
        <v>401</v>
      </c>
      <c r="D21" s="2">
        <v>-24</v>
      </c>
      <c r="E21" s="2">
        <v>12</v>
      </c>
    </row>
    <row r="22" spans="1:5" x14ac:dyDescent="0.35">
      <c r="A22" s="2">
        <v>21</v>
      </c>
      <c r="B22" s="2" t="s">
        <v>21</v>
      </c>
      <c r="C22" s="2" t="s">
        <v>402</v>
      </c>
      <c r="D22" s="2">
        <v>10</v>
      </c>
      <c r="E22" s="2">
        <v>5</v>
      </c>
    </row>
    <row r="23" spans="1:5" x14ac:dyDescent="0.35">
      <c r="A23" s="2">
        <v>22</v>
      </c>
      <c r="B23" s="2" t="s">
        <v>38</v>
      </c>
      <c r="C23" s="2" t="s">
        <v>167</v>
      </c>
      <c r="D23" s="2">
        <v>7</v>
      </c>
      <c r="E23" s="2">
        <v>8</v>
      </c>
    </row>
    <row r="24" spans="1:5" x14ac:dyDescent="0.35">
      <c r="A24" s="2">
        <v>23</v>
      </c>
      <c r="B24" s="2" t="s">
        <v>28</v>
      </c>
      <c r="C24" s="2" t="s">
        <v>317</v>
      </c>
      <c r="D24" s="2">
        <v>-7.5</v>
      </c>
      <c r="E24" s="2">
        <v>6</v>
      </c>
    </row>
    <row r="25" spans="1:5" x14ac:dyDescent="0.35">
      <c r="A25" s="2">
        <v>24</v>
      </c>
      <c r="B25" s="2" t="s">
        <v>374</v>
      </c>
      <c r="C25" s="2" t="s">
        <v>294</v>
      </c>
      <c r="D25" s="2">
        <v>-7</v>
      </c>
      <c r="E25" s="2">
        <v>4</v>
      </c>
    </row>
    <row r="26" spans="1:5" x14ac:dyDescent="0.35">
      <c r="A26" s="2">
        <v>25</v>
      </c>
      <c r="B26" s="2" t="s">
        <v>380</v>
      </c>
      <c r="C26" s="2" t="s">
        <v>261</v>
      </c>
      <c r="D26" s="2">
        <v>-27</v>
      </c>
      <c r="E26" s="2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9C93-F21D-412F-8262-E3DCFFA03E12}">
  <dimension ref="A1:E26"/>
  <sheetViews>
    <sheetView workbookViewId="0">
      <selection activeCell="P21" sqref="P21"/>
    </sheetView>
  </sheetViews>
  <sheetFormatPr defaultRowHeight="14.5" x14ac:dyDescent="0.35"/>
  <sheetData>
    <row r="1" spans="1:5" x14ac:dyDescent="0.35">
      <c r="A1" s="1" t="s">
        <v>84</v>
      </c>
      <c r="B1" s="1" t="s">
        <v>2</v>
      </c>
      <c r="C1" s="1" t="s">
        <v>126</v>
      </c>
      <c r="D1" s="1" t="s">
        <v>85</v>
      </c>
      <c r="E1" s="1" t="s">
        <v>53</v>
      </c>
    </row>
    <row r="2" spans="1:5" x14ac:dyDescent="0.35">
      <c r="A2" s="2">
        <v>1</v>
      </c>
      <c r="B2" s="2" t="s">
        <v>362</v>
      </c>
      <c r="C2" s="2" t="s">
        <v>363</v>
      </c>
      <c r="D2" s="2">
        <v>-11.5</v>
      </c>
      <c r="E2" s="2">
        <v>37.5</v>
      </c>
    </row>
    <row r="3" spans="1:5" x14ac:dyDescent="0.35">
      <c r="A3" s="2">
        <v>2</v>
      </c>
      <c r="B3" s="2" t="s">
        <v>338</v>
      </c>
      <c r="C3" s="2" t="s">
        <v>364</v>
      </c>
      <c r="D3" s="2">
        <v>-4.5</v>
      </c>
      <c r="E3" s="2">
        <v>36</v>
      </c>
    </row>
    <row r="4" spans="1:5" x14ac:dyDescent="0.35">
      <c r="A4" s="2">
        <v>3</v>
      </c>
      <c r="B4" s="2" t="s">
        <v>314</v>
      </c>
      <c r="C4" s="2" t="s">
        <v>365</v>
      </c>
      <c r="D4" s="2">
        <v>-31.5</v>
      </c>
      <c r="E4" s="2">
        <v>46</v>
      </c>
    </row>
    <row r="5" spans="1:5" x14ac:dyDescent="0.35">
      <c r="A5" s="2">
        <v>4</v>
      </c>
      <c r="B5" s="2" t="s">
        <v>366</v>
      </c>
      <c r="C5" s="2" t="s">
        <v>367</v>
      </c>
      <c r="D5" s="2">
        <v>-14.5</v>
      </c>
      <c r="E5" s="2">
        <v>44</v>
      </c>
    </row>
    <row r="6" spans="1:5" x14ac:dyDescent="0.35">
      <c r="A6" s="2">
        <v>5</v>
      </c>
      <c r="B6" s="2" t="s">
        <v>17</v>
      </c>
      <c r="C6" s="2" t="s">
        <v>368</v>
      </c>
      <c r="D6" s="2">
        <v>-9</v>
      </c>
      <c r="E6" s="2">
        <v>30.5</v>
      </c>
    </row>
    <row r="7" spans="1:5" x14ac:dyDescent="0.35">
      <c r="A7" s="2">
        <v>6</v>
      </c>
      <c r="B7" s="2" t="s">
        <v>26</v>
      </c>
      <c r="C7" s="2" t="s">
        <v>369</v>
      </c>
      <c r="D7" s="2">
        <v>-15</v>
      </c>
      <c r="E7" s="2">
        <v>40</v>
      </c>
    </row>
    <row r="8" spans="1:5" x14ac:dyDescent="0.35">
      <c r="A8" s="2">
        <v>7</v>
      </c>
      <c r="B8" s="2" t="s">
        <v>19</v>
      </c>
      <c r="C8" s="2" t="s">
        <v>370</v>
      </c>
      <c r="D8" s="2">
        <v>-10</v>
      </c>
      <c r="E8" s="2">
        <v>38</v>
      </c>
    </row>
    <row r="9" spans="1:5" x14ac:dyDescent="0.35">
      <c r="A9" s="2">
        <v>8</v>
      </c>
      <c r="B9" s="2" t="s">
        <v>6</v>
      </c>
      <c r="C9" s="2" t="s">
        <v>214</v>
      </c>
      <c r="D9" s="2">
        <v>-11</v>
      </c>
      <c r="E9" s="2">
        <v>36</v>
      </c>
    </row>
    <row r="10" spans="1:5" x14ac:dyDescent="0.35">
      <c r="A10" s="2">
        <v>9</v>
      </c>
      <c r="B10" s="2" t="s">
        <v>11</v>
      </c>
      <c r="C10" s="2" t="s">
        <v>371</v>
      </c>
      <c r="D10" s="2">
        <v>4.5</v>
      </c>
      <c r="E10" s="2">
        <v>17</v>
      </c>
    </row>
    <row r="11" spans="1:5" x14ac:dyDescent="0.35">
      <c r="A11" s="2">
        <v>10</v>
      </c>
      <c r="B11" s="2" t="s">
        <v>40</v>
      </c>
      <c r="C11" s="2" t="s">
        <v>242</v>
      </c>
      <c r="D11" s="2">
        <v>11.5</v>
      </c>
      <c r="E11" s="2">
        <v>16</v>
      </c>
    </row>
    <row r="12" spans="1:5" x14ac:dyDescent="0.35">
      <c r="A12" s="2">
        <v>11</v>
      </c>
      <c r="B12" s="2" t="s">
        <v>246</v>
      </c>
      <c r="C12" s="2" t="s">
        <v>22</v>
      </c>
      <c r="D12" s="2">
        <v>-20</v>
      </c>
      <c r="E12" s="2">
        <v>30</v>
      </c>
    </row>
    <row r="13" spans="1:5" x14ac:dyDescent="0.35">
      <c r="A13" s="2">
        <v>12</v>
      </c>
      <c r="B13" s="2" t="s">
        <v>32</v>
      </c>
      <c r="C13" s="2" t="s">
        <v>95</v>
      </c>
      <c r="D13" s="2">
        <v>-21</v>
      </c>
      <c r="E13" s="2">
        <v>28</v>
      </c>
    </row>
    <row r="14" spans="1:5" x14ac:dyDescent="0.35">
      <c r="A14" s="2">
        <v>13</v>
      </c>
      <c r="B14" s="2" t="s">
        <v>24</v>
      </c>
      <c r="C14" s="2" t="s">
        <v>372</v>
      </c>
      <c r="D14" s="2">
        <v>9</v>
      </c>
      <c r="E14" s="2">
        <v>13</v>
      </c>
    </row>
    <row r="15" spans="1:5" x14ac:dyDescent="0.35">
      <c r="A15" s="2">
        <v>14</v>
      </c>
      <c r="B15" s="2" t="s">
        <v>21</v>
      </c>
      <c r="C15" s="2" t="s">
        <v>373</v>
      </c>
      <c r="D15" s="2">
        <v>-1.5</v>
      </c>
      <c r="E15" s="2">
        <v>18</v>
      </c>
    </row>
    <row r="16" spans="1:5" x14ac:dyDescent="0.35">
      <c r="A16" s="2">
        <v>15</v>
      </c>
      <c r="B16" s="2" t="s">
        <v>374</v>
      </c>
      <c r="C16" s="2" t="s">
        <v>375</v>
      </c>
      <c r="D16" s="2">
        <v>-2.5</v>
      </c>
      <c r="E16" s="2">
        <v>22</v>
      </c>
    </row>
    <row r="17" spans="1:5" x14ac:dyDescent="0.35">
      <c r="A17" s="2">
        <v>16</v>
      </c>
      <c r="B17" s="2" t="s">
        <v>215</v>
      </c>
      <c r="C17" s="2" t="s">
        <v>376</v>
      </c>
      <c r="D17" s="2">
        <v>1.5</v>
      </c>
      <c r="E17" s="2">
        <v>10</v>
      </c>
    </row>
    <row r="18" spans="1:5" x14ac:dyDescent="0.35">
      <c r="A18" s="2">
        <v>17</v>
      </c>
      <c r="B18" s="2" t="s">
        <v>36</v>
      </c>
      <c r="C18" s="2" t="s">
        <v>12</v>
      </c>
      <c r="D18" s="2">
        <v>-12.5</v>
      </c>
      <c r="E18" s="2">
        <v>18</v>
      </c>
    </row>
    <row r="19" spans="1:5" x14ac:dyDescent="0.35">
      <c r="A19" s="2">
        <v>18</v>
      </c>
      <c r="B19" s="2" t="s">
        <v>8</v>
      </c>
      <c r="C19" s="2" t="s">
        <v>25</v>
      </c>
      <c r="D19" s="2">
        <v>-14</v>
      </c>
      <c r="E19" s="2">
        <v>16</v>
      </c>
    </row>
    <row r="20" spans="1:5" x14ac:dyDescent="0.35">
      <c r="A20" s="2">
        <v>19</v>
      </c>
      <c r="B20" s="2" t="s">
        <v>217</v>
      </c>
      <c r="C20" s="2" t="s">
        <v>377</v>
      </c>
      <c r="D20" s="2">
        <v>-3.5</v>
      </c>
      <c r="E20" s="2">
        <v>14</v>
      </c>
    </row>
    <row r="21" spans="1:5" x14ac:dyDescent="0.35">
      <c r="A21" s="2">
        <v>20</v>
      </c>
      <c r="B21" s="2" t="s">
        <v>44</v>
      </c>
      <c r="C21" s="2" t="s">
        <v>97</v>
      </c>
      <c r="D21" s="2">
        <v>-22</v>
      </c>
      <c r="E21" s="2">
        <v>12</v>
      </c>
    </row>
    <row r="22" spans="1:5" x14ac:dyDescent="0.35">
      <c r="A22" s="2">
        <v>21</v>
      </c>
      <c r="B22" s="2" t="s">
        <v>327</v>
      </c>
      <c r="C22" s="2" t="s">
        <v>345</v>
      </c>
      <c r="D22" s="2">
        <v>-26</v>
      </c>
      <c r="E22" s="2">
        <v>10</v>
      </c>
    </row>
    <row r="23" spans="1:5" x14ac:dyDescent="0.35">
      <c r="A23" s="2">
        <v>22</v>
      </c>
      <c r="B23" s="2" t="s">
        <v>23</v>
      </c>
      <c r="C23" s="2" t="s">
        <v>132</v>
      </c>
      <c r="D23" s="2"/>
      <c r="E23" s="2"/>
    </row>
    <row r="24" spans="1:5" x14ac:dyDescent="0.35">
      <c r="A24" s="2">
        <v>23</v>
      </c>
      <c r="B24" s="2" t="s">
        <v>378</v>
      </c>
      <c r="C24" s="2" t="s">
        <v>205</v>
      </c>
      <c r="D24" s="2">
        <v>-10</v>
      </c>
      <c r="E24" s="2">
        <v>6</v>
      </c>
    </row>
    <row r="25" spans="1:5" x14ac:dyDescent="0.35">
      <c r="A25" s="2">
        <v>24</v>
      </c>
      <c r="B25" s="2" t="s">
        <v>38</v>
      </c>
      <c r="C25" s="2" t="s">
        <v>379</v>
      </c>
      <c r="D25" s="2">
        <v>-11</v>
      </c>
      <c r="E25" s="2">
        <v>4</v>
      </c>
    </row>
    <row r="26" spans="1:5" x14ac:dyDescent="0.35">
      <c r="A26" s="2">
        <v>25</v>
      </c>
      <c r="B26" s="2" t="s">
        <v>380</v>
      </c>
      <c r="C26" s="2" t="s">
        <v>328</v>
      </c>
      <c r="D26" s="2">
        <v>-13.5</v>
      </c>
      <c r="E26" s="2">
        <v>2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184A-849A-4CCB-836B-35DC8A2C91A5}">
  <dimension ref="A1:E26"/>
  <sheetViews>
    <sheetView workbookViewId="0">
      <selection activeCell="M17" sqref="M17"/>
    </sheetView>
  </sheetViews>
  <sheetFormatPr defaultRowHeight="14.5" x14ac:dyDescent="0.35"/>
  <cols>
    <col min="1" max="1" width="3.08984375" bestFit="1" customWidth="1"/>
    <col min="2" max="2" width="14" bestFit="1" customWidth="1"/>
    <col min="3" max="3" width="16.81640625" bestFit="1" customWidth="1"/>
    <col min="4" max="4" width="6.81640625" bestFit="1" customWidth="1"/>
    <col min="5" max="5" width="5.54296875" bestFit="1" customWidth="1"/>
  </cols>
  <sheetData>
    <row r="1" spans="1:5" x14ac:dyDescent="0.35">
      <c r="A1" s="1" t="s">
        <v>84</v>
      </c>
      <c r="B1" s="1" t="s">
        <v>2</v>
      </c>
      <c r="C1" s="1" t="s">
        <v>126</v>
      </c>
      <c r="D1" s="1" t="s">
        <v>85</v>
      </c>
      <c r="E1" s="1" t="s">
        <v>53</v>
      </c>
    </row>
    <row r="2" spans="1:5" x14ac:dyDescent="0.35">
      <c r="A2" s="2">
        <v>1</v>
      </c>
      <c r="B2" s="2" t="s">
        <v>336</v>
      </c>
      <c r="C2" s="2" t="s">
        <v>337</v>
      </c>
      <c r="D2" s="2">
        <v>-16</v>
      </c>
      <c r="E2" s="2">
        <v>37.5</v>
      </c>
    </row>
    <row r="3" spans="1:5" x14ac:dyDescent="0.35">
      <c r="A3" s="2">
        <v>2</v>
      </c>
      <c r="B3" s="2" t="s">
        <v>338</v>
      </c>
      <c r="C3" s="2" t="s">
        <v>339</v>
      </c>
      <c r="D3" s="2">
        <v>-32</v>
      </c>
      <c r="E3" s="2">
        <v>48</v>
      </c>
    </row>
    <row r="4" spans="1:5" x14ac:dyDescent="0.35">
      <c r="A4" s="2">
        <v>3</v>
      </c>
      <c r="B4" s="2" t="s">
        <v>314</v>
      </c>
      <c r="C4" s="2" t="s">
        <v>340</v>
      </c>
      <c r="D4" s="2">
        <v>-18</v>
      </c>
      <c r="E4" s="2">
        <v>46</v>
      </c>
    </row>
    <row r="5" spans="1:5" x14ac:dyDescent="0.35">
      <c r="A5" s="2">
        <v>4</v>
      </c>
      <c r="B5" s="2" t="s">
        <v>90</v>
      </c>
      <c r="C5" s="2" t="s">
        <v>180</v>
      </c>
      <c r="D5" s="2">
        <v>-21</v>
      </c>
      <c r="E5" s="2">
        <v>44</v>
      </c>
    </row>
    <row r="6" spans="1:5" x14ac:dyDescent="0.35">
      <c r="A6" s="2">
        <v>5</v>
      </c>
      <c r="B6" s="2" t="s">
        <v>17</v>
      </c>
      <c r="C6" s="2" t="s">
        <v>341</v>
      </c>
      <c r="D6" s="2">
        <v>-4</v>
      </c>
      <c r="E6" s="2">
        <f>21*1.5</f>
        <v>31.5</v>
      </c>
    </row>
    <row r="7" spans="1:5" x14ac:dyDescent="0.35">
      <c r="A7" s="2">
        <v>6</v>
      </c>
      <c r="B7" s="2" t="s">
        <v>26</v>
      </c>
      <c r="C7" s="2" t="s">
        <v>171</v>
      </c>
      <c r="D7" s="2">
        <v>-24</v>
      </c>
      <c r="E7" s="2">
        <v>40</v>
      </c>
    </row>
    <row r="8" spans="1:5" x14ac:dyDescent="0.35">
      <c r="A8" s="2">
        <v>7</v>
      </c>
      <c r="B8" s="2" t="s">
        <v>19</v>
      </c>
      <c r="C8" s="2" t="s">
        <v>342</v>
      </c>
      <c r="D8" s="2">
        <v>-4</v>
      </c>
      <c r="E8" s="2">
        <f>19*1.5</f>
        <v>28.5</v>
      </c>
    </row>
    <row r="9" spans="1:5" x14ac:dyDescent="0.35">
      <c r="A9" s="2">
        <v>8</v>
      </c>
      <c r="B9" s="2" t="s">
        <v>6</v>
      </c>
      <c r="C9" s="2" t="s">
        <v>213</v>
      </c>
      <c r="D9" s="2">
        <v>-4</v>
      </c>
      <c r="E9" s="2">
        <f>18*1.5</f>
        <v>27</v>
      </c>
    </row>
    <row r="10" spans="1:5" x14ac:dyDescent="0.35">
      <c r="A10" s="2">
        <v>9</v>
      </c>
      <c r="B10" s="2" t="s">
        <v>11</v>
      </c>
      <c r="C10" s="2" t="s">
        <v>343</v>
      </c>
      <c r="D10" s="2">
        <v>-11</v>
      </c>
      <c r="E10" s="2">
        <v>34</v>
      </c>
    </row>
    <row r="11" spans="1:5" x14ac:dyDescent="0.35">
      <c r="A11" s="2">
        <v>10</v>
      </c>
      <c r="B11" s="2" t="s">
        <v>36</v>
      </c>
      <c r="C11" s="2" t="s">
        <v>272</v>
      </c>
      <c r="D11" s="2">
        <v>-6</v>
      </c>
      <c r="E11" s="2">
        <v>32</v>
      </c>
    </row>
    <row r="12" spans="1:5" x14ac:dyDescent="0.35">
      <c r="A12" s="2">
        <v>11</v>
      </c>
      <c r="B12" s="2" t="s">
        <v>40</v>
      </c>
      <c r="C12" s="2" t="s">
        <v>269</v>
      </c>
      <c r="D12" s="2">
        <v>-5</v>
      </c>
      <c r="E12" s="2">
        <v>30</v>
      </c>
    </row>
    <row r="13" spans="1:5" x14ac:dyDescent="0.35">
      <c r="A13" s="2">
        <v>12</v>
      </c>
      <c r="B13" s="2" t="s">
        <v>23</v>
      </c>
      <c r="C13" s="2" t="s">
        <v>167</v>
      </c>
      <c r="D13" s="2">
        <v>-3</v>
      </c>
      <c r="E13" s="2">
        <v>28</v>
      </c>
    </row>
    <row r="14" spans="1:5" x14ac:dyDescent="0.35">
      <c r="A14" s="2">
        <v>13</v>
      </c>
      <c r="B14" s="2" t="s">
        <v>8</v>
      </c>
      <c r="C14" s="2" t="s">
        <v>344</v>
      </c>
      <c r="D14" s="2">
        <v>4</v>
      </c>
      <c r="E14" s="2">
        <v>13</v>
      </c>
    </row>
    <row r="15" spans="1:5" x14ac:dyDescent="0.35">
      <c r="A15" s="2">
        <v>14</v>
      </c>
      <c r="B15" s="2" t="s">
        <v>215</v>
      </c>
      <c r="C15" s="2" t="s">
        <v>242</v>
      </c>
      <c r="D15" s="2">
        <v>17</v>
      </c>
      <c r="E15" s="2">
        <v>12</v>
      </c>
    </row>
    <row r="16" spans="1:5" x14ac:dyDescent="0.35">
      <c r="A16" s="2">
        <v>15</v>
      </c>
      <c r="B16" s="2" t="s">
        <v>246</v>
      </c>
      <c r="C16" s="2" t="s">
        <v>233</v>
      </c>
      <c r="D16" s="2">
        <v>-10</v>
      </c>
      <c r="E16" s="2">
        <v>22</v>
      </c>
    </row>
    <row r="17" spans="1:5" x14ac:dyDescent="0.35">
      <c r="A17" s="2">
        <v>16</v>
      </c>
      <c r="B17" s="2" t="s">
        <v>32</v>
      </c>
      <c r="C17" s="2" t="s">
        <v>205</v>
      </c>
      <c r="D17" s="2">
        <v>-13</v>
      </c>
      <c r="E17" s="2">
        <v>20</v>
      </c>
    </row>
    <row r="18" spans="1:5" x14ac:dyDescent="0.35">
      <c r="A18" s="2">
        <v>17</v>
      </c>
      <c r="B18" s="2" t="s">
        <v>302</v>
      </c>
      <c r="C18" s="2" t="s">
        <v>301</v>
      </c>
      <c r="D18" s="2">
        <v>-19</v>
      </c>
      <c r="E18" s="2">
        <v>18</v>
      </c>
    </row>
    <row r="19" spans="1:5" x14ac:dyDescent="0.35">
      <c r="A19" s="2">
        <v>18</v>
      </c>
      <c r="B19" s="2" t="s">
        <v>24</v>
      </c>
      <c r="C19" s="2" t="s">
        <v>291</v>
      </c>
      <c r="D19" s="2">
        <v>-11</v>
      </c>
      <c r="E19" s="2">
        <v>16</v>
      </c>
    </row>
    <row r="20" spans="1:5" x14ac:dyDescent="0.35">
      <c r="A20" s="2">
        <v>19</v>
      </c>
      <c r="B20" s="2" t="s">
        <v>21</v>
      </c>
      <c r="C20" s="2" t="s">
        <v>345</v>
      </c>
      <c r="D20" s="2">
        <v>-35</v>
      </c>
      <c r="E20" s="2">
        <v>14</v>
      </c>
    </row>
    <row r="21" spans="1:5" x14ac:dyDescent="0.35">
      <c r="A21" s="2">
        <v>20</v>
      </c>
      <c r="B21" s="2" t="s">
        <v>154</v>
      </c>
      <c r="C21" s="2" t="s">
        <v>204</v>
      </c>
      <c r="D21" s="2">
        <v>-3</v>
      </c>
      <c r="E21" s="2">
        <v>12</v>
      </c>
    </row>
    <row r="22" spans="1:5" x14ac:dyDescent="0.35">
      <c r="A22" s="2">
        <v>21</v>
      </c>
      <c r="B22" s="2" t="s">
        <v>44</v>
      </c>
      <c r="C22" s="2" t="s">
        <v>346</v>
      </c>
      <c r="D22" s="2">
        <v>-17</v>
      </c>
      <c r="E22" s="2">
        <v>10</v>
      </c>
    </row>
    <row r="23" spans="1:5" x14ac:dyDescent="0.35">
      <c r="A23" s="2">
        <v>22</v>
      </c>
      <c r="B23" s="2" t="s">
        <v>217</v>
      </c>
      <c r="C23" s="2" t="s">
        <v>347</v>
      </c>
      <c r="D23" s="2">
        <v>-3</v>
      </c>
      <c r="E23" s="2">
        <v>8</v>
      </c>
    </row>
    <row r="24" spans="1:5" x14ac:dyDescent="0.35">
      <c r="A24" s="2">
        <v>23</v>
      </c>
      <c r="B24" s="2" t="s">
        <v>327</v>
      </c>
      <c r="C24" s="2" t="s">
        <v>348</v>
      </c>
      <c r="D24" s="2">
        <v>-6</v>
      </c>
      <c r="E24" s="2">
        <v>6</v>
      </c>
    </row>
    <row r="25" spans="1:5" x14ac:dyDescent="0.35">
      <c r="A25" s="2">
        <v>24</v>
      </c>
      <c r="B25" s="2" t="s">
        <v>10</v>
      </c>
      <c r="C25" s="2" t="s">
        <v>349</v>
      </c>
      <c r="D25" s="2">
        <v>4</v>
      </c>
      <c r="E25" s="2">
        <v>2</v>
      </c>
    </row>
    <row r="26" spans="1:5" x14ac:dyDescent="0.35">
      <c r="A26" s="2">
        <v>25</v>
      </c>
      <c r="B26" s="2" t="s">
        <v>28</v>
      </c>
      <c r="C26" s="2" t="s">
        <v>350</v>
      </c>
      <c r="D26" s="2">
        <v>4</v>
      </c>
      <c r="E26" s="2">
        <v>1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ADC6-8DD6-4ADE-AF02-3E1C7DCB76E6}">
  <dimension ref="A1:E26"/>
  <sheetViews>
    <sheetView topLeftCell="A4" zoomScale="130" zoomScaleNormal="130" workbookViewId="0">
      <selection activeCell="J19" sqref="J19"/>
    </sheetView>
  </sheetViews>
  <sheetFormatPr defaultRowHeight="14.5" x14ac:dyDescent="0.35"/>
  <cols>
    <col min="1" max="1" width="2.453125" bestFit="1" customWidth="1"/>
    <col min="2" max="2" width="13.81640625" bestFit="1" customWidth="1"/>
    <col min="3" max="3" width="15" bestFit="1" customWidth="1"/>
    <col min="4" max="4" width="6.6328125" bestFit="1" customWidth="1"/>
    <col min="5" max="5" width="5.453125" bestFit="1" customWidth="1"/>
  </cols>
  <sheetData>
    <row r="1" spans="1:5" x14ac:dyDescent="0.35">
      <c r="A1" s="11" t="s">
        <v>84</v>
      </c>
      <c r="B1" s="1" t="s">
        <v>2</v>
      </c>
      <c r="C1" s="13" t="s">
        <v>126</v>
      </c>
      <c r="D1" s="1" t="s">
        <v>85</v>
      </c>
      <c r="E1" s="1" t="s">
        <v>53</v>
      </c>
    </row>
    <row r="2" spans="1:5" x14ac:dyDescent="0.35">
      <c r="A2" s="12">
        <v>1</v>
      </c>
      <c r="B2" s="2" t="s">
        <v>312</v>
      </c>
      <c r="C2" s="14" t="s">
        <v>25</v>
      </c>
      <c r="D2" s="2">
        <v>-14.5</v>
      </c>
      <c r="E2" s="1">
        <v>50</v>
      </c>
    </row>
    <row r="3" spans="1:5" x14ac:dyDescent="0.35">
      <c r="A3" s="12">
        <v>2</v>
      </c>
      <c r="B3" s="2" t="s">
        <v>313</v>
      </c>
      <c r="C3" s="14" t="s">
        <v>132</v>
      </c>
      <c r="D3" s="2"/>
      <c r="E3" s="1"/>
    </row>
    <row r="4" spans="1:5" x14ac:dyDescent="0.35">
      <c r="A4" s="12">
        <v>3</v>
      </c>
      <c r="B4" s="2" t="s">
        <v>314</v>
      </c>
      <c r="C4" s="14" t="s">
        <v>315</v>
      </c>
      <c r="D4" s="2">
        <v>-14</v>
      </c>
      <c r="E4" s="1">
        <v>46</v>
      </c>
    </row>
    <row r="5" spans="1:5" x14ac:dyDescent="0.35">
      <c r="A5" s="12">
        <v>4</v>
      </c>
      <c r="B5" s="2" t="s">
        <v>90</v>
      </c>
      <c r="C5" s="14" t="s">
        <v>316</v>
      </c>
      <c r="D5" s="2">
        <v>-20</v>
      </c>
      <c r="E5" s="1">
        <v>44</v>
      </c>
    </row>
    <row r="6" spans="1:5" x14ac:dyDescent="0.35">
      <c r="A6" s="12">
        <v>5</v>
      </c>
      <c r="B6" s="2" t="s">
        <v>17</v>
      </c>
      <c r="C6" s="14" t="s">
        <v>206</v>
      </c>
      <c r="D6" s="2">
        <v>-26.5</v>
      </c>
      <c r="E6" s="1">
        <v>42</v>
      </c>
    </row>
    <row r="7" spans="1:5" x14ac:dyDescent="0.35">
      <c r="A7" s="12">
        <v>6</v>
      </c>
      <c r="B7" s="2" t="s">
        <v>36</v>
      </c>
      <c r="C7" s="14" t="s">
        <v>317</v>
      </c>
      <c r="D7" s="2">
        <v>-10.5</v>
      </c>
      <c r="E7" s="1">
        <v>40</v>
      </c>
    </row>
    <row r="8" spans="1:5" x14ac:dyDescent="0.35">
      <c r="A8" s="12">
        <v>7</v>
      </c>
      <c r="B8" s="2" t="s">
        <v>19</v>
      </c>
      <c r="C8" s="14" t="s">
        <v>318</v>
      </c>
      <c r="D8" s="2">
        <v>-19.5</v>
      </c>
      <c r="E8" s="1">
        <v>38</v>
      </c>
    </row>
    <row r="9" spans="1:5" x14ac:dyDescent="0.35">
      <c r="A9" s="12">
        <v>8</v>
      </c>
      <c r="B9" s="2" t="s">
        <v>26</v>
      </c>
      <c r="C9" s="14" t="s">
        <v>319</v>
      </c>
      <c r="D9" s="2">
        <v>-4</v>
      </c>
      <c r="E9" s="26">
        <v>27</v>
      </c>
    </row>
    <row r="10" spans="1:5" x14ac:dyDescent="0.35">
      <c r="A10" s="12">
        <v>9</v>
      </c>
      <c r="B10" s="2" t="s">
        <v>6</v>
      </c>
      <c r="C10" s="14" t="s">
        <v>132</v>
      </c>
      <c r="D10" s="2"/>
      <c r="E10" s="2"/>
    </row>
    <row r="11" spans="1:5" x14ac:dyDescent="0.35">
      <c r="A11" s="12">
        <v>10</v>
      </c>
      <c r="B11" s="2" t="s">
        <v>11</v>
      </c>
      <c r="C11" s="14" t="s">
        <v>259</v>
      </c>
      <c r="D11" s="2">
        <v>-30.5</v>
      </c>
      <c r="E11" s="1">
        <v>32</v>
      </c>
    </row>
    <row r="12" spans="1:5" x14ac:dyDescent="0.35">
      <c r="A12" s="12">
        <v>11</v>
      </c>
      <c r="B12" s="2" t="s">
        <v>32</v>
      </c>
      <c r="C12" s="14" t="s">
        <v>204</v>
      </c>
      <c r="D12" s="2">
        <v>-4</v>
      </c>
      <c r="E12" s="1">
        <v>30</v>
      </c>
    </row>
    <row r="13" spans="1:5" x14ac:dyDescent="0.35">
      <c r="A13" s="12">
        <v>12</v>
      </c>
      <c r="B13" s="2" t="s">
        <v>40</v>
      </c>
      <c r="C13" s="14" t="s">
        <v>320</v>
      </c>
      <c r="D13" s="2">
        <v>-25.5</v>
      </c>
      <c r="E13" s="1">
        <v>28</v>
      </c>
    </row>
    <row r="14" spans="1:5" x14ac:dyDescent="0.35">
      <c r="A14" s="12">
        <v>13</v>
      </c>
      <c r="B14" s="2" t="s">
        <v>24</v>
      </c>
      <c r="C14" s="14" t="s">
        <v>262</v>
      </c>
      <c r="D14" s="2">
        <v>4</v>
      </c>
      <c r="E14" s="2">
        <v>13</v>
      </c>
    </row>
    <row r="15" spans="1:5" x14ac:dyDescent="0.35">
      <c r="A15" s="12">
        <v>14</v>
      </c>
      <c r="B15" s="2" t="s">
        <v>23</v>
      </c>
      <c r="C15" s="14" t="s">
        <v>321</v>
      </c>
      <c r="D15" s="2">
        <v>-17.5</v>
      </c>
      <c r="E15" s="1">
        <v>24</v>
      </c>
    </row>
    <row r="16" spans="1:5" x14ac:dyDescent="0.35">
      <c r="A16" s="12">
        <v>15</v>
      </c>
      <c r="B16" s="2" t="s">
        <v>8</v>
      </c>
      <c r="C16" s="14" t="s">
        <v>132</v>
      </c>
      <c r="D16" s="2"/>
      <c r="E16" s="2"/>
    </row>
    <row r="17" spans="1:5" x14ac:dyDescent="0.35">
      <c r="A17" s="12">
        <v>16</v>
      </c>
      <c r="B17" s="2" t="s">
        <v>215</v>
      </c>
      <c r="C17" s="14" t="s">
        <v>132</v>
      </c>
      <c r="D17" s="2"/>
      <c r="E17" s="2"/>
    </row>
    <row r="18" spans="1:5" x14ac:dyDescent="0.35">
      <c r="A18" s="12">
        <v>17</v>
      </c>
      <c r="B18" s="2" t="s">
        <v>38</v>
      </c>
      <c r="C18" s="14" t="s">
        <v>322</v>
      </c>
      <c r="D18" s="2">
        <v>-11.5</v>
      </c>
      <c r="E18" s="1">
        <v>18</v>
      </c>
    </row>
    <row r="19" spans="1:5" x14ac:dyDescent="0.35">
      <c r="A19" s="12">
        <v>18</v>
      </c>
      <c r="B19" s="2" t="s">
        <v>246</v>
      </c>
      <c r="C19" s="14" t="s">
        <v>323</v>
      </c>
      <c r="D19" s="2">
        <v>-4.5</v>
      </c>
      <c r="E19" s="26">
        <v>12</v>
      </c>
    </row>
    <row r="20" spans="1:5" x14ac:dyDescent="0.35">
      <c r="A20" s="12">
        <v>19</v>
      </c>
      <c r="B20" s="2" t="s">
        <v>302</v>
      </c>
      <c r="C20" s="14" t="s">
        <v>324</v>
      </c>
      <c r="D20" s="2">
        <v>-11</v>
      </c>
      <c r="E20" s="1">
        <v>14</v>
      </c>
    </row>
    <row r="21" spans="1:5" x14ac:dyDescent="0.35">
      <c r="A21" s="12">
        <v>20</v>
      </c>
      <c r="B21" s="2" t="s">
        <v>110</v>
      </c>
      <c r="C21" s="14" t="s">
        <v>325</v>
      </c>
      <c r="D21" s="2">
        <v>4.5</v>
      </c>
      <c r="E21" s="2">
        <v>6</v>
      </c>
    </row>
    <row r="22" spans="1:5" x14ac:dyDescent="0.35">
      <c r="A22" s="12">
        <v>21</v>
      </c>
      <c r="B22" s="2" t="s">
        <v>21</v>
      </c>
      <c r="C22" s="14" t="s">
        <v>214</v>
      </c>
      <c r="D22" s="2">
        <v>-3.5</v>
      </c>
      <c r="E22" s="1">
        <v>10</v>
      </c>
    </row>
    <row r="23" spans="1:5" x14ac:dyDescent="0.35">
      <c r="A23" s="12">
        <v>22</v>
      </c>
      <c r="B23" s="2" t="s">
        <v>44</v>
      </c>
      <c r="C23" s="14" t="s">
        <v>326</v>
      </c>
      <c r="D23" s="2">
        <v>-11</v>
      </c>
      <c r="E23" s="1">
        <v>8</v>
      </c>
    </row>
    <row r="24" spans="1:5" x14ac:dyDescent="0.35">
      <c r="A24" s="12">
        <v>23</v>
      </c>
      <c r="B24" s="2" t="s">
        <v>154</v>
      </c>
      <c r="C24" s="14" t="s">
        <v>31</v>
      </c>
      <c r="D24" s="2">
        <v>-17</v>
      </c>
      <c r="E24" s="1">
        <v>6</v>
      </c>
    </row>
    <row r="25" spans="1:5" x14ac:dyDescent="0.35">
      <c r="A25" s="12">
        <v>24</v>
      </c>
      <c r="B25" s="2" t="s">
        <v>10</v>
      </c>
      <c r="C25" s="14" t="s">
        <v>240</v>
      </c>
      <c r="D25" s="2">
        <v>-10</v>
      </c>
      <c r="E25" s="1">
        <v>4</v>
      </c>
    </row>
    <row r="26" spans="1:5" x14ac:dyDescent="0.35">
      <c r="A26" s="12">
        <v>25</v>
      </c>
      <c r="B26" s="2" t="s">
        <v>327</v>
      </c>
      <c r="C26" s="14" t="s">
        <v>328</v>
      </c>
      <c r="D26" s="2">
        <v>-17</v>
      </c>
      <c r="E26" s="1">
        <v>2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A168-3B88-45EA-9144-BD53E93AE011}">
  <dimension ref="A1:E26"/>
  <sheetViews>
    <sheetView workbookViewId="0">
      <selection activeCell="I15" sqref="I15"/>
    </sheetView>
  </sheetViews>
  <sheetFormatPr defaultRowHeight="14.5" x14ac:dyDescent="0.35"/>
  <cols>
    <col min="1" max="1" width="2.08984375" bestFit="1" customWidth="1"/>
    <col min="2" max="2" width="13.54296875" bestFit="1" customWidth="1"/>
    <col min="3" max="3" width="17.36328125" bestFit="1" customWidth="1"/>
    <col min="4" max="4" width="6.6328125" bestFit="1" customWidth="1"/>
    <col min="5" max="5" width="5.54296875" bestFit="1" customWidth="1"/>
  </cols>
  <sheetData>
    <row r="1" spans="1:5" x14ac:dyDescent="0.35">
      <c r="A1" s="4" t="s">
        <v>84</v>
      </c>
      <c r="B1" s="1" t="s">
        <v>2</v>
      </c>
      <c r="C1" s="1" t="s">
        <v>126</v>
      </c>
      <c r="D1" s="1" t="s">
        <v>85</v>
      </c>
      <c r="E1" s="1" t="s">
        <v>53</v>
      </c>
    </row>
    <row r="2" spans="1:5" x14ac:dyDescent="0.35">
      <c r="A2" s="5">
        <v>1</v>
      </c>
      <c r="B2" s="2" t="s">
        <v>286</v>
      </c>
      <c r="C2" s="2" t="s">
        <v>132</v>
      </c>
      <c r="D2" s="2"/>
      <c r="E2" s="2"/>
    </row>
    <row r="3" spans="1:5" x14ac:dyDescent="0.35">
      <c r="A3" s="5">
        <v>2</v>
      </c>
      <c r="B3" s="2" t="s">
        <v>287</v>
      </c>
      <c r="C3" s="2" t="s">
        <v>135</v>
      </c>
      <c r="D3" s="2">
        <v>-24</v>
      </c>
      <c r="E3" s="2">
        <v>48</v>
      </c>
    </row>
    <row r="4" spans="1:5" x14ac:dyDescent="0.35">
      <c r="A4" s="5">
        <v>3</v>
      </c>
      <c r="B4" s="2" t="s">
        <v>50</v>
      </c>
      <c r="C4" s="2" t="s">
        <v>288</v>
      </c>
      <c r="D4" s="2">
        <v>-4.5</v>
      </c>
      <c r="E4" s="2">
        <v>34.5</v>
      </c>
    </row>
    <row r="5" spans="1:5" x14ac:dyDescent="0.35">
      <c r="A5" s="5">
        <v>4</v>
      </c>
      <c r="B5" s="2" t="s">
        <v>166</v>
      </c>
      <c r="C5" s="2" t="s">
        <v>289</v>
      </c>
      <c r="D5" s="2">
        <v>-14</v>
      </c>
      <c r="E5" s="2">
        <v>33</v>
      </c>
    </row>
    <row r="6" spans="1:5" x14ac:dyDescent="0.35">
      <c r="A6" s="5">
        <v>5</v>
      </c>
      <c r="B6" s="2" t="s">
        <v>290</v>
      </c>
      <c r="C6" s="2" t="s">
        <v>291</v>
      </c>
      <c r="D6" s="2">
        <v>-28</v>
      </c>
      <c r="E6" s="2">
        <v>42</v>
      </c>
    </row>
    <row r="7" spans="1:5" x14ac:dyDescent="0.35">
      <c r="A7" s="5">
        <v>6</v>
      </c>
      <c r="B7" s="2" t="s">
        <v>36</v>
      </c>
      <c r="C7" s="2" t="s">
        <v>292</v>
      </c>
      <c r="D7" s="2">
        <v>-19.5</v>
      </c>
      <c r="E7" s="2">
        <v>40</v>
      </c>
    </row>
    <row r="8" spans="1:5" x14ac:dyDescent="0.35">
      <c r="A8" s="5">
        <v>7</v>
      </c>
      <c r="B8" s="2" t="s">
        <v>11</v>
      </c>
      <c r="C8" s="2" t="s">
        <v>293</v>
      </c>
      <c r="D8" s="2">
        <v>4.5</v>
      </c>
      <c r="E8" s="2">
        <v>19</v>
      </c>
    </row>
    <row r="9" spans="1:5" x14ac:dyDescent="0.35">
      <c r="A9" s="5">
        <v>8</v>
      </c>
      <c r="B9" s="2" t="s">
        <v>19</v>
      </c>
      <c r="C9" s="2" t="s">
        <v>294</v>
      </c>
      <c r="D9" s="2">
        <v>-22.5</v>
      </c>
      <c r="E9" s="2">
        <v>36</v>
      </c>
    </row>
    <row r="10" spans="1:5" x14ac:dyDescent="0.35">
      <c r="A10" s="5">
        <v>9</v>
      </c>
      <c r="B10" s="2" t="s">
        <v>26</v>
      </c>
      <c r="C10" s="2" t="s">
        <v>295</v>
      </c>
      <c r="D10" s="2">
        <v>-20</v>
      </c>
      <c r="E10" s="2">
        <v>34</v>
      </c>
    </row>
    <row r="11" spans="1:5" x14ac:dyDescent="0.35">
      <c r="A11" s="5">
        <v>10</v>
      </c>
      <c r="B11" s="2" t="s">
        <v>38</v>
      </c>
      <c r="C11" s="2" t="s">
        <v>22</v>
      </c>
      <c r="D11" s="2">
        <v>-23.5</v>
      </c>
      <c r="E11" s="2">
        <v>32</v>
      </c>
    </row>
    <row r="12" spans="1:5" x14ac:dyDescent="0.35">
      <c r="A12" s="5">
        <v>11</v>
      </c>
      <c r="B12" s="2" t="s">
        <v>6</v>
      </c>
      <c r="C12" s="2" t="s">
        <v>296</v>
      </c>
      <c r="D12" s="2">
        <v>-9.5</v>
      </c>
      <c r="E12" s="2">
        <v>22.5</v>
      </c>
    </row>
    <row r="13" spans="1:5" x14ac:dyDescent="0.35">
      <c r="A13" s="5">
        <v>12</v>
      </c>
      <c r="B13" s="2" t="s">
        <v>32</v>
      </c>
      <c r="C13" s="2" t="s">
        <v>132</v>
      </c>
      <c r="D13" s="2"/>
      <c r="E13" s="2"/>
    </row>
    <row r="14" spans="1:5" x14ac:dyDescent="0.35">
      <c r="A14" s="5">
        <v>13</v>
      </c>
      <c r="B14" s="2" t="s">
        <v>40</v>
      </c>
      <c r="C14" s="2" t="s">
        <v>198</v>
      </c>
      <c r="D14" s="2">
        <v>-6</v>
      </c>
      <c r="E14" s="2">
        <v>26</v>
      </c>
    </row>
    <row r="15" spans="1:5" x14ac:dyDescent="0.35">
      <c r="A15" s="5">
        <v>14</v>
      </c>
      <c r="B15" s="2" t="s">
        <v>24</v>
      </c>
      <c r="C15" s="2" t="s">
        <v>297</v>
      </c>
      <c r="D15" s="2">
        <v>6.5</v>
      </c>
      <c r="E15" s="2">
        <v>18</v>
      </c>
    </row>
    <row r="16" spans="1:5" x14ac:dyDescent="0.35">
      <c r="A16" s="5">
        <v>15</v>
      </c>
      <c r="B16" s="2" t="s">
        <v>23</v>
      </c>
      <c r="C16" s="2" t="s">
        <v>132</v>
      </c>
      <c r="D16" s="2"/>
      <c r="E16" s="2"/>
    </row>
    <row r="17" spans="1:5" x14ac:dyDescent="0.35">
      <c r="A17" s="5">
        <v>16</v>
      </c>
      <c r="B17" s="2" t="s">
        <v>110</v>
      </c>
      <c r="C17" s="2" t="s">
        <v>298</v>
      </c>
      <c r="D17" s="2">
        <v>14</v>
      </c>
      <c r="E17" s="2">
        <v>10</v>
      </c>
    </row>
    <row r="18" spans="1:5" x14ac:dyDescent="0.35">
      <c r="A18" s="5">
        <v>17</v>
      </c>
      <c r="B18" s="2" t="s">
        <v>21</v>
      </c>
      <c r="C18" s="2" t="s">
        <v>299</v>
      </c>
      <c r="D18" s="2">
        <v>9.5</v>
      </c>
      <c r="E18" s="2">
        <v>9</v>
      </c>
    </row>
    <row r="19" spans="1:5" x14ac:dyDescent="0.35">
      <c r="A19" s="5">
        <v>18</v>
      </c>
      <c r="B19" s="2" t="s">
        <v>10</v>
      </c>
      <c r="C19" s="2" t="s">
        <v>300</v>
      </c>
      <c r="D19" s="2">
        <v>-6.5</v>
      </c>
      <c r="E19" s="2">
        <v>8</v>
      </c>
    </row>
    <row r="20" spans="1:5" x14ac:dyDescent="0.35">
      <c r="A20" s="5">
        <v>19</v>
      </c>
      <c r="B20" s="2" t="s">
        <v>8</v>
      </c>
      <c r="C20" s="2" t="s">
        <v>301</v>
      </c>
      <c r="D20" s="2">
        <v>-30</v>
      </c>
      <c r="E20" s="2">
        <v>14</v>
      </c>
    </row>
    <row r="21" spans="1:5" x14ac:dyDescent="0.35">
      <c r="A21" s="5">
        <v>20</v>
      </c>
      <c r="B21" s="2" t="s">
        <v>215</v>
      </c>
      <c r="C21" s="2" t="s">
        <v>39</v>
      </c>
      <c r="D21" s="2">
        <v>-7</v>
      </c>
      <c r="E21" s="2">
        <v>12</v>
      </c>
    </row>
    <row r="22" spans="1:5" x14ac:dyDescent="0.35">
      <c r="A22" s="5">
        <v>21</v>
      </c>
      <c r="B22" s="2" t="s">
        <v>246</v>
      </c>
      <c r="C22" s="2" t="s">
        <v>132</v>
      </c>
      <c r="D22" s="2"/>
      <c r="E22" s="2"/>
    </row>
    <row r="23" spans="1:5" x14ac:dyDescent="0.35">
      <c r="A23" s="5">
        <v>22</v>
      </c>
      <c r="B23" s="2" t="s">
        <v>302</v>
      </c>
      <c r="C23" s="2" t="s">
        <v>303</v>
      </c>
      <c r="D23" s="2">
        <v>-10</v>
      </c>
      <c r="E23" s="2">
        <v>8</v>
      </c>
    </row>
    <row r="24" spans="1:5" x14ac:dyDescent="0.35">
      <c r="A24" s="5">
        <v>23</v>
      </c>
      <c r="B24" s="2" t="s">
        <v>44</v>
      </c>
      <c r="C24" s="2" t="s">
        <v>304</v>
      </c>
      <c r="D24" s="2">
        <v>-20</v>
      </c>
      <c r="E24" s="2">
        <v>6</v>
      </c>
    </row>
    <row r="25" spans="1:5" x14ac:dyDescent="0.35">
      <c r="A25" s="5">
        <v>24</v>
      </c>
      <c r="B25" s="2" t="s">
        <v>46</v>
      </c>
      <c r="C25" s="2" t="s">
        <v>147</v>
      </c>
      <c r="D25" s="2">
        <v>-4.5</v>
      </c>
      <c r="E25" s="2">
        <v>4</v>
      </c>
    </row>
    <row r="26" spans="1:5" x14ac:dyDescent="0.35">
      <c r="A26" s="5">
        <v>25</v>
      </c>
      <c r="B26" s="2" t="s">
        <v>154</v>
      </c>
      <c r="C26" s="2" t="s">
        <v>206</v>
      </c>
      <c r="D26" s="2">
        <v>-16.5</v>
      </c>
      <c r="E26" s="2">
        <v>2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B3B2-EFA3-4613-A5E4-20061DACB5ED}">
  <dimension ref="A1:G26"/>
  <sheetViews>
    <sheetView topLeftCell="A16" zoomScale="130" zoomScaleNormal="130" workbookViewId="0">
      <selection activeCell="B16" sqref="B1:D1048576"/>
    </sheetView>
  </sheetViews>
  <sheetFormatPr defaultRowHeight="14.5" x14ac:dyDescent="0.35"/>
  <cols>
    <col min="1" max="1" width="4.81640625" bestFit="1" customWidth="1"/>
    <col min="2" max="2" width="15.90625" bestFit="1" customWidth="1"/>
    <col min="3" max="3" width="17.54296875" customWidth="1"/>
    <col min="4" max="4" width="6.81640625" bestFit="1" customWidth="1"/>
    <col min="5" max="5" width="5.54296875" bestFit="1" customWidth="1"/>
  </cols>
  <sheetData>
    <row r="1" spans="1:7" x14ac:dyDescent="0.35">
      <c r="A1" s="11" t="s">
        <v>51</v>
      </c>
      <c r="B1" s="1" t="s">
        <v>2</v>
      </c>
      <c r="C1" s="20" t="s">
        <v>126</v>
      </c>
      <c r="D1" s="1" t="s">
        <v>85</v>
      </c>
      <c r="E1" s="1" t="s">
        <v>53</v>
      </c>
      <c r="F1" s="22" t="s">
        <v>275</v>
      </c>
      <c r="G1" s="22" t="s">
        <v>276</v>
      </c>
    </row>
    <row r="2" spans="1:7" x14ac:dyDescent="0.35">
      <c r="A2" s="12">
        <v>1</v>
      </c>
      <c r="B2" s="2" t="s">
        <v>257</v>
      </c>
      <c r="C2" s="21" t="s">
        <v>216</v>
      </c>
      <c r="D2" s="2">
        <v>-31.5</v>
      </c>
      <c r="E2" s="2">
        <v>50</v>
      </c>
      <c r="F2" s="23">
        <f>1/(1+EXP(-0.14*D2))</f>
        <v>1.2009204309927387E-2</v>
      </c>
      <c r="G2" s="24">
        <f>F2*E2</f>
        <v>0.6004602154963693</v>
      </c>
    </row>
    <row r="3" spans="1:7" x14ac:dyDescent="0.35">
      <c r="A3" s="12">
        <v>2</v>
      </c>
      <c r="B3" s="2" t="s">
        <v>258</v>
      </c>
      <c r="C3" s="21" t="s">
        <v>259</v>
      </c>
      <c r="D3" s="2">
        <v>-34.5</v>
      </c>
      <c r="E3" s="2">
        <v>48</v>
      </c>
      <c r="F3" s="23">
        <f t="shared" ref="F3:F26" si="0">1/(1+EXP(-0.14*D3))</f>
        <v>7.9232421242349839E-3</v>
      </c>
      <c r="G3" s="24">
        <f t="shared" ref="G3:G26" si="1">F3*E3</f>
        <v>0.38031562196327923</v>
      </c>
    </row>
    <row r="4" spans="1:7" x14ac:dyDescent="0.35">
      <c r="A4" s="12">
        <v>3</v>
      </c>
      <c r="B4" s="2" t="s">
        <v>50</v>
      </c>
      <c r="C4" s="21" t="s">
        <v>260</v>
      </c>
      <c r="D4" s="2">
        <v>-20.5</v>
      </c>
      <c r="E4" s="2">
        <v>46</v>
      </c>
      <c r="F4" s="23">
        <f t="shared" si="0"/>
        <v>5.365665200717188E-2</v>
      </c>
      <c r="G4" s="24">
        <f t="shared" si="1"/>
        <v>2.4682059923299065</v>
      </c>
    </row>
    <row r="5" spans="1:7" x14ac:dyDescent="0.35">
      <c r="A5" s="12">
        <v>4</v>
      </c>
      <c r="B5" s="2" t="s">
        <v>166</v>
      </c>
      <c r="C5" s="21" t="s">
        <v>239</v>
      </c>
      <c r="D5" s="2">
        <v>-18.5</v>
      </c>
      <c r="E5" s="2">
        <v>44</v>
      </c>
      <c r="F5" s="23">
        <f t="shared" si="0"/>
        <v>6.9784782876580062E-2</v>
      </c>
      <c r="G5" s="24">
        <f t="shared" si="1"/>
        <v>3.0705304465695229</v>
      </c>
    </row>
    <row r="6" spans="1:7" x14ac:dyDescent="0.35">
      <c r="A6" s="12">
        <v>5</v>
      </c>
      <c r="B6" s="2" t="s">
        <v>36</v>
      </c>
      <c r="C6" s="21" t="s">
        <v>132</v>
      </c>
      <c r="D6" s="2"/>
      <c r="E6" s="2"/>
      <c r="F6" s="23"/>
      <c r="G6" s="24"/>
    </row>
    <row r="7" spans="1:7" x14ac:dyDescent="0.35">
      <c r="A7" s="12">
        <v>6</v>
      </c>
      <c r="B7" s="2" t="s">
        <v>11</v>
      </c>
      <c r="C7" s="21" t="s">
        <v>261</v>
      </c>
      <c r="D7" s="2">
        <v>-42</v>
      </c>
      <c r="E7" s="2">
        <v>40</v>
      </c>
      <c r="F7" s="23">
        <f t="shared" si="0"/>
        <v>2.7869962190422786E-3</v>
      </c>
      <c r="G7" s="24">
        <f t="shared" si="1"/>
        <v>0.11147984876169115</v>
      </c>
    </row>
    <row r="8" spans="1:7" x14ac:dyDescent="0.35">
      <c r="A8" s="12">
        <v>7</v>
      </c>
      <c r="B8" s="2" t="s">
        <v>17</v>
      </c>
      <c r="C8" s="21" t="s">
        <v>262</v>
      </c>
      <c r="D8" s="2">
        <v>-3</v>
      </c>
      <c r="E8" s="2">
        <f>19*1.5</f>
        <v>28.5</v>
      </c>
      <c r="F8" s="23">
        <f t="shared" si="0"/>
        <v>0.39651675013527371</v>
      </c>
      <c r="G8" s="25">
        <f t="shared" si="1"/>
        <v>11.300727378855301</v>
      </c>
    </row>
    <row r="9" spans="1:7" x14ac:dyDescent="0.35">
      <c r="A9" s="12">
        <v>8</v>
      </c>
      <c r="B9" s="2" t="s">
        <v>26</v>
      </c>
      <c r="C9" s="21" t="s">
        <v>263</v>
      </c>
      <c r="D9" s="2">
        <v>3</v>
      </c>
      <c r="E9" s="2">
        <v>18</v>
      </c>
      <c r="F9" s="23">
        <f t="shared" si="0"/>
        <v>0.60348324986472635</v>
      </c>
      <c r="G9" s="25">
        <f t="shared" si="1"/>
        <v>10.862698497565074</v>
      </c>
    </row>
    <row r="10" spans="1:7" x14ac:dyDescent="0.35">
      <c r="A10" s="12">
        <v>9</v>
      </c>
      <c r="B10" s="2" t="s">
        <v>19</v>
      </c>
      <c r="C10" s="21" t="s">
        <v>132</v>
      </c>
      <c r="D10" s="2"/>
      <c r="E10" s="2"/>
      <c r="F10" s="23"/>
      <c r="G10" s="24"/>
    </row>
    <row r="11" spans="1:7" x14ac:dyDescent="0.35">
      <c r="A11" s="12">
        <v>10</v>
      </c>
      <c r="B11" s="2" t="s">
        <v>10</v>
      </c>
      <c r="C11" s="21" t="s">
        <v>264</v>
      </c>
      <c r="D11" s="2">
        <v>2.5</v>
      </c>
      <c r="E11" s="2">
        <v>24</v>
      </c>
      <c r="F11" s="23">
        <f t="shared" si="0"/>
        <v>0.58661757891733013</v>
      </c>
      <c r="G11" s="25">
        <f t="shared" si="1"/>
        <v>14.078821894015924</v>
      </c>
    </row>
    <row r="12" spans="1:7" x14ac:dyDescent="0.35">
      <c r="A12" s="12">
        <v>11</v>
      </c>
      <c r="B12" s="2" t="s">
        <v>6</v>
      </c>
      <c r="C12" s="21" t="s">
        <v>175</v>
      </c>
      <c r="D12" s="2">
        <v>-17.5</v>
      </c>
      <c r="E12" s="2">
        <v>30</v>
      </c>
      <c r="F12" s="23">
        <f t="shared" si="0"/>
        <v>7.9438549183978358E-2</v>
      </c>
      <c r="G12" s="24">
        <f t="shared" si="1"/>
        <v>2.3831564755193506</v>
      </c>
    </row>
    <row r="13" spans="1:7" x14ac:dyDescent="0.35">
      <c r="A13" s="12">
        <v>12</v>
      </c>
      <c r="B13" s="2" t="s">
        <v>38</v>
      </c>
      <c r="C13" s="21" t="s">
        <v>265</v>
      </c>
      <c r="D13" s="2">
        <v>-3.5</v>
      </c>
      <c r="E13" s="2">
        <v>21</v>
      </c>
      <c r="F13" s="23">
        <f t="shared" si="0"/>
        <v>0.37989356765690985</v>
      </c>
      <c r="G13" s="24">
        <f t="shared" si="1"/>
        <v>7.9777649207951065</v>
      </c>
    </row>
    <row r="14" spans="1:7" x14ac:dyDescent="0.35">
      <c r="A14" s="12">
        <v>13</v>
      </c>
      <c r="B14" s="2" t="s">
        <v>40</v>
      </c>
      <c r="C14" s="21" t="s">
        <v>132</v>
      </c>
      <c r="D14" s="2"/>
      <c r="E14" s="2"/>
      <c r="F14" s="23"/>
      <c r="G14" s="24"/>
    </row>
    <row r="15" spans="1:7" x14ac:dyDescent="0.35">
      <c r="A15" s="12">
        <v>14</v>
      </c>
      <c r="B15" s="2" t="s">
        <v>246</v>
      </c>
      <c r="C15" s="21" t="s">
        <v>180</v>
      </c>
      <c r="D15" s="2">
        <v>-7.5</v>
      </c>
      <c r="E15" s="2">
        <v>24</v>
      </c>
      <c r="F15" s="23">
        <f t="shared" si="0"/>
        <v>0.259225100817846</v>
      </c>
      <c r="G15" s="24">
        <f t="shared" si="1"/>
        <v>6.221402419628304</v>
      </c>
    </row>
    <row r="16" spans="1:7" x14ac:dyDescent="0.35">
      <c r="A16" s="12">
        <v>15</v>
      </c>
      <c r="B16" s="2" t="s">
        <v>32</v>
      </c>
      <c r="C16" s="21" t="s">
        <v>266</v>
      </c>
      <c r="D16" s="2">
        <v>-4.5</v>
      </c>
      <c r="E16" s="2">
        <v>16.5</v>
      </c>
      <c r="F16" s="23">
        <f t="shared" si="0"/>
        <v>0.34751053780725549</v>
      </c>
      <c r="G16" s="24">
        <f t="shared" si="1"/>
        <v>5.733923873819716</v>
      </c>
    </row>
    <row r="17" spans="1:7" x14ac:dyDescent="0.35">
      <c r="A17" s="12">
        <v>16</v>
      </c>
      <c r="B17" s="2" t="s">
        <v>24</v>
      </c>
      <c r="C17" s="21" t="s">
        <v>171</v>
      </c>
      <c r="D17" s="2">
        <v>-13.5</v>
      </c>
      <c r="E17" s="2">
        <v>20</v>
      </c>
      <c r="F17" s="23">
        <f t="shared" si="0"/>
        <v>0.1312444694385233</v>
      </c>
      <c r="G17" s="24">
        <f t="shared" si="1"/>
        <v>2.6248893887704661</v>
      </c>
    </row>
    <row r="18" spans="1:7" x14ac:dyDescent="0.35">
      <c r="A18" s="12">
        <v>17</v>
      </c>
      <c r="B18" s="2" t="s">
        <v>110</v>
      </c>
      <c r="C18" s="21" t="s">
        <v>267</v>
      </c>
      <c r="D18" s="2">
        <v>-3.5</v>
      </c>
      <c r="E18" s="2">
        <v>18</v>
      </c>
      <c r="F18" s="23">
        <f t="shared" si="0"/>
        <v>0.37989356765690985</v>
      </c>
      <c r="G18" s="24">
        <f t="shared" si="1"/>
        <v>6.8380842178243775</v>
      </c>
    </row>
    <row r="19" spans="1:7" x14ac:dyDescent="0.35">
      <c r="A19" s="12">
        <v>18</v>
      </c>
      <c r="B19" s="2" t="s">
        <v>154</v>
      </c>
      <c r="C19" s="21" t="s">
        <v>268</v>
      </c>
      <c r="D19" s="2">
        <v>4.5</v>
      </c>
      <c r="E19" s="2">
        <v>8</v>
      </c>
      <c r="F19" s="23">
        <f t="shared" si="0"/>
        <v>0.6524894621927444</v>
      </c>
      <c r="G19" s="24">
        <f t="shared" si="1"/>
        <v>5.2199156975419552</v>
      </c>
    </row>
    <row r="20" spans="1:7" x14ac:dyDescent="0.35">
      <c r="A20" s="12">
        <v>19</v>
      </c>
      <c r="B20" s="2" t="s">
        <v>152</v>
      </c>
      <c r="C20" s="21" t="s">
        <v>234</v>
      </c>
      <c r="D20" s="2">
        <v>-8.5</v>
      </c>
      <c r="E20" s="2">
        <v>14</v>
      </c>
      <c r="F20" s="23">
        <f t="shared" si="0"/>
        <v>0.23325893577145715</v>
      </c>
      <c r="G20" s="24">
        <f t="shared" si="1"/>
        <v>3.2656251008004</v>
      </c>
    </row>
    <row r="21" spans="1:7" x14ac:dyDescent="0.35">
      <c r="A21" s="12">
        <v>19</v>
      </c>
      <c r="B21" s="2" t="s">
        <v>21</v>
      </c>
      <c r="C21" s="21" t="s">
        <v>269</v>
      </c>
      <c r="D21" s="2">
        <v>-3</v>
      </c>
      <c r="E21" s="2">
        <v>14</v>
      </c>
      <c r="F21" s="23">
        <f t="shared" si="0"/>
        <v>0.39651675013527371</v>
      </c>
      <c r="G21" s="24">
        <f t="shared" si="1"/>
        <v>5.5512345018938323</v>
      </c>
    </row>
    <row r="22" spans="1:7" x14ac:dyDescent="0.35">
      <c r="A22" s="12">
        <v>21</v>
      </c>
      <c r="B22" s="2" t="s">
        <v>23</v>
      </c>
      <c r="C22" s="21" t="s">
        <v>270</v>
      </c>
      <c r="D22" s="2">
        <v>-2.5</v>
      </c>
      <c r="E22" s="2">
        <v>5</v>
      </c>
      <c r="F22" s="23">
        <f t="shared" si="0"/>
        <v>0.41338242108266998</v>
      </c>
      <c r="G22" s="24">
        <f t="shared" si="1"/>
        <v>2.0669121054133499</v>
      </c>
    </row>
    <row r="23" spans="1:7" x14ac:dyDescent="0.35">
      <c r="A23" s="12">
        <v>22</v>
      </c>
      <c r="B23" s="2" t="s">
        <v>8</v>
      </c>
      <c r="C23" s="21" t="s">
        <v>271</v>
      </c>
      <c r="D23" s="2">
        <v>-11</v>
      </c>
      <c r="E23" s="2">
        <v>8</v>
      </c>
      <c r="F23" s="23">
        <f t="shared" si="0"/>
        <v>0.17653527477911671</v>
      </c>
      <c r="G23" s="24">
        <f t="shared" si="1"/>
        <v>1.4122821982329337</v>
      </c>
    </row>
    <row r="24" spans="1:7" x14ac:dyDescent="0.35">
      <c r="A24" s="12">
        <v>23</v>
      </c>
      <c r="B24" s="2" t="s">
        <v>217</v>
      </c>
      <c r="C24" s="21" t="s">
        <v>272</v>
      </c>
      <c r="D24" s="2">
        <v>-3.5</v>
      </c>
      <c r="E24" s="2">
        <v>6</v>
      </c>
      <c r="F24" s="23">
        <f t="shared" si="0"/>
        <v>0.37989356765690985</v>
      </c>
      <c r="G24" s="24">
        <f t="shared" si="1"/>
        <v>2.2793614059414589</v>
      </c>
    </row>
    <row r="25" spans="1:7" x14ac:dyDescent="0.35">
      <c r="A25" s="12">
        <v>24</v>
      </c>
      <c r="B25" s="2" t="s">
        <v>241</v>
      </c>
      <c r="C25" s="21" t="s">
        <v>273</v>
      </c>
      <c r="D25" s="2">
        <v>-2.5</v>
      </c>
      <c r="E25" s="2">
        <v>4</v>
      </c>
      <c r="F25" s="23">
        <f t="shared" si="0"/>
        <v>0.41338242108266998</v>
      </c>
      <c r="G25" s="24">
        <f t="shared" si="1"/>
        <v>1.6535296843306799</v>
      </c>
    </row>
    <row r="26" spans="1:7" x14ac:dyDescent="0.35">
      <c r="A26" s="12">
        <v>25</v>
      </c>
      <c r="B26" s="2" t="s">
        <v>149</v>
      </c>
      <c r="C26" s="21" t="s">
        <v>274</v>
      </c>
      <c r="D26" s="2">
        <v>3.5</v>
      </c>
      <c r="E26" s="2">
        <v>1</v>
      </c>
      <c r="F26" s="23">
        <f t="shared" si="0"/>
        <v>0.62010643234309015</v>
      </c>
      <c r="G26" s="24">
        <f t="shared" si="1"/>
        <v>0.62010643234309015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C4AD-D1DD-4547-B859-150D057A972F}">
  <dimension ref="A1:E26"/>
  <sheetViews>
    <sheetView workbookViewId="0">
      <selection activeCell="M11" sqref="M11"/>
    </sheetView>
  </sheetViews>
  <sheetFormatPr defaultRowHeight="14.5" x14ac:dyDescent="0.35"/>
  <cols>
    <col min="1" max="1" width="3" bestFit="1" customWidth="1"/>
    <col min="2" max="2" width="15.54296875" bestFit="1" customWidth="1"/>
    <col min="3" max="3" width="16.1796875" bestFit="1" customWidth="1"/>
    <col min="4" max="4" width="6.6328125" bestFit="1" customWidth="1"/>
    <col min="5" max="5" width="5.1796875" bestFit="1" customWidth="1"/>
  </cols>
  <sheetData>
    <row r="1" spans="1:5" x14ac:dyDescent="0.35">
      <c r="A1" s="1" t="s">
        <v>84</v>
      </c>
      <c r="B1" s="1" t="s">
        <v>2</v>
      </c>
      <c r="C1" s="13" t="s">
        <v>126</v>
      </c>
      <c r="D1" s="1" t="s">
        <v>85</v>
      </c>
      <c r="E1" s="1" t="s">
        <v>53</v>
      </c>
    </row>
    <row r="2" spans="1:5" x14ac:dyDescent="0.35">
      <c r="A2" s="2">
        <v>1</v>
      </c>
      <c r="B2" s="2" t="s">
        <v>225</v>
      </c>
      <c r="C2" s="14" t="s">
        <v>226</v>
      </c>
      <c r="D2" s="2">
        <v>-15</v>
      </c>
      <c r="E2" s="2">
        <v>37.5</v>
      </c>
    </row>
    <row r="3" spans="1:5" x14ac:dyDescent="0.35">
      <c r="A3" s="2">
        <v>2</v>
      </c>
      <c r="B3" s="2" t="s">
        <v>227</v>
      </c>
      <c r="C3" s="14" t="s">
        <v>228</v>
      </c>
      <c r="D3" s="2">
        <v>-18.5</v>
      </c>
      <c r="E3" s="2">
        <v>48</v>
      </c>
    </row>
    <row r="4" spans="1:5" x14ac:dyDescent="0.35">
      <c r="A4" s="2">
        <v>3</v>
      </c>
      <c r="B4" s="2" t="s">
        <v>229</v>
      </c>
      <c r="C4" s="14" t="s">
        <v>230</v>
      </c>
      <c r="D4" s="2">
        <v>-4.5</v>
      </c>
      <c r="E4" s="2">
        <v>34.5</v>
      </c>
    </row>
    <row r="5" spans="1:5" x14ac:dyDescent="0.35">
      <c r="A5" s="2">
        <v>4</v>
      </c>
      <c r="B5" s="2" t="s">
        <v>50</v>
      </c>
      <c r="C5" s="14" t="s">
        <v>231</v>
      </c>
      <c r="D5" s="2">
        <v>-18.5</v>
      </c>
      <c r="E5" s="2">
        <v>44</v>
      </c>
    </row>
    <row r="6" spans="1:5" x14ac:dyDescent="0.35">
      <c r="A6" s="2">
        <v>5</v>
      </c>
      <c r="B6" s="2" t="s">
        <v>232</v>
      </c>
      <c r="C6" s="14" t="s">
        <v>233</v>
      </c>
      <c r="D6" s="2">
        <v>-26</v>
      </c>
      <c r="E6" s="2">
        <v>42</v>
      </c>
    </row>
    <row r="7" spans="1:5" x14ac:dyDescent="0.35">
      <c r="A7" s="2">
        <v>6</v>
      </c>
      <c r="B7" s="2" t="s">
        <v>11</v>
      </c>
      <c r="C7" s="14" t="s">
        <v>132</v>
      </c>
      <c r="D7" s="2"/>
      <c r="E7" s="2"/>
    </row>
    <row r="8" spans="1:5" x14ac:dyDescent="0.35">
      <c r="A8" s="2">
        <v>7</v>
      </c>
      <c r="B8" s="2" t="s">
        <v>17</v>
      </c>
      <c r="C8" s="14" t="s">
        <v>132</v>
      </c>
      <c r="D8" s="2"/>
      <c r="E8" s="2"/>
    </row>
    <row r="9" spans="1:5" x14ac:dyDescent="0.35">
      <c r="A9" s="2">
        <v>8</v>
      </c>
      <c r="B9" s="2" t="s">
        <v>26</v>
      </c>
      <c r="C9" s="14" t="s">
        <v>132</v>
      </c>
      <c r="D9" s="2"/>
      <c r="E9" s="2"/>
    </row>
    <row r="10" spans="1:5" x14ac:dyDescent="0.35">
      <c r="A10" s="2">
        <v>9</v>
      </c>
      <c r="B10" s="2" t="s">
        <v>10</v>
      </c>
      <c r="C10" s="14" t="s">
        <v>234</v>
      </c>
      <c r="D10" s="2">
        <v>-22</v>
      </c>
      <c r="E10" s="2">
        <v>34</v>
      </c>
    </row>
    <row r="11" spans="1:5" x14ac:dyDescent="0.35">
      <c r="A11" s="2">
        <v>10</v>
      </c>
      <c r="B11" s="2" t="s">
        <v>23</v>
      </c>
      <c r="C11" s="14" t="s">
        <v>235</v>
      </c>
      <c r="D11" s="2">
        <v>-6.5</v>
      </c>
      <c r="E11" s="2">
        <v>24</v>
      </c>
    </row>
    <row r="12" spans="1:5" x14ac:dyDescent="0.35">
      <c r="A12" s="2">
        <v>11</v>
      </c>
      <c r="B12" s="2" t="s">
        <v>6</v>
      </c>
      <c r="C12" s="14" t="s">
        <v>236</v>
      </c>
      <c r="D12" s="2">
        <v>-3</v>
      </c>
      <c r="E12" s="2">
        <v>30</v>
      </c>
    </row>
    <row r="13" spans="1:5" x14ac:dyDescent="0.35">
      <c r="A13" s="2">
        <v>12</v>
      </c>
      <c r="B13" s="2" t="s">
        <v>36</v>
      </c>
      <c r="C13" s="14" t="s">
        <v>237</v>
      </c>
      <c r="D13" s="2">
        <v>4.5</v>
      </c>
      <c r="E13" s="2">
        <v>14</v>
      </c>
    </row>
    <row r="14" spans="1:5" x14ac:dyDescent="0.35">
      <c r="A14" s="2">
        <v>13</v>
      </c>
      <c r="B14" s="2" t="s">
        <v>152</v>
      </c>
      <c r="C14" s="14" t="s">
        <v>238</v>
      </c>
      <c r="D14" s="2">
        <v>3.5</v>
      </c>
      <c r="E14" s="2">
        <v>26</v>
      </c>
    </row>
    <row r="15" spans="1:5" x14ac:dyDescent="0.35">
      <c r="A15" s="2">
        <v>14</v>
      </c>
      <c r="B15" s="2" t="s">
        <v>38</v>
      </c>
      <c r="C15" s="14" t="s">
        <v>239</v>
      </c>
      <c r="D15" s="2">
        <v>-8.5</v>
      </c>
      <c r="E15" s="2">
        <v>24</v>
      </c>
    </row>
    <row r="16" spans="1:5" x14ac:dyDescent="0.35">
      <c r="A16" s="2">
        <v>15</v>
      </c>
      <c r="B16" s="2" t="s">
        <v>32</v>
      </c>
      <c r="C16" s="14" t="s">
        <v>240</v>
      </c>
      <c r="D16" s="2">
        <v>-10</v>
      </c>
      <c r="E16" s="2">
        <v>22</v>
      </c>
    </row>
    <row r="17" spans="1:5" x14ac:dyDescent="0.35">
      <c r="A17" s="2">
        <v>16</v>
      </c>
      <c r="B17" s="2" t="s">
        <v>40</v>
      </c>
      <c r="C17" s="14" t="s">
        <v>175</v>
      </c>
      <c r="D17" s="2">
        <v>-12</v>
      </c>
      <c r="E17" s="2">
        <v>20</v>
      </c>
    </row>
    <row r="18" spans="1:5" x14ac:dyDescent="0.35">
      <c r="A18" s="2">
        <v>17</v>
      </c>
      <c r="B18" s="2" t="s">
        <v>149</v>
      </c>
      <c r="C18" s="14" t="s">
        <v>144</v>
      </c>
      <c r="D18" s="2">
        <v>-19.5</v>
      </c>
      <c r="E18" s="2">
        <v>18</v>
      </c>
    </row>
    <row r="19" spans="1:5" x14ac:dyDescent="0.35">
      <c r="A19" s="2">
        <v>18</v>
      </c>
      <c r="B19" s="2" t="s">
        <v>24</v>
      </c>
      <c r="C19" s="14" t="s">
        <v>132</v>
      </c>
      <c r="D19" s="2"/>
      <c r="E19" s="2"/>
    </row>
    <row r="20" spans="1:5" x14ac:dyDescent="0.35">
      <c r="A20" s="2">
        <v>19</v>
      </c>
      <c r="B20" s="2" t="s">
        <v>110</v>
      </c>
      <c r="C20" s="14" t="s">
        <v>132</v>
      </c>
      <c r="D20" s="2"/>
      <c r="E20" s="2"/>
    </row>
    <row r="21" spans="1:5" x14ac:dyDescent="0.35">
      <c r="A21" s="2">
        <v>20</v>
      </c>
      <c r="B21" s="2" t="s">
        <v>241</v>
      </c>
      <c r="C21" s="14" t="s">
        <v>242</v>
      </c>
      <c r="D21" s="2">
        <v>15</v>
      </c>
      <c r="E21" s="2">
        <v>6</v>
      </c>
    </row>
    <row r="22" spans="1:5" x14ac:dyDescent="0.35">
      <c r="A22" s="2">
        <v>21</v>
      </c>
      <c r="B22" s="2" t="s">
        <v>215</v>
      </c>
      <c r="C22" s="14" t="s">
        <v>243</v>
      </c>
      <c r="D22" s="2">
        <v>6.5</v>
      </c>
      <c r="E22" s="2">
        <v>7.5</v>
      </c>
    </row>
    <row r="23" spans="1:5" x14ac:dyDescent="0.35">
      <c r="A23" s="2">
        <v>22</v>
      </c>
      <c r="B23" s="2" t="s">
        <v>21</v>
      </c>
      <c r="C23" s="14" t="s">
        <v>132</v>
      </c>
      <c r="D23" s="2"/>
      <c r="E23" s="2"/>
    </row>
    <row r="24" spans="1:5" x14ac:dyDescent="0.35">
      <c r="A24" s="2">
        <v>23</v>
      </c>
      <c r="B24" s="2" t="s">
        <v>8</v>
      </c>
      <c r="C24" s="14" t="s">
        <v>244</v>
      </c>
      <c r="D24" s="2">
        <v>-6.5</v>
      </c>
      <c r="E24" s="2">
        <v>3</v>
      </c>
    </row>
    <row r="25" spans="1:5" x14ac:dyDescent="0.35">
      <c r="A25" s="2">
        <v>24</v>
      </c>
      <c r="B25" s="2" t="s">
        <v>219</v>
      </c>
      <c r="C25" s="14" t="s">
        <v>245</v>
      </c>
      <c r="D25" s="2">
        <v>-6</v>
      </c>
      <c r="E25" s="2">
        <v>4</v>
      </c>
    </row>
    <row r="26" spans="1:5" x14ac:dyDescent="0.35">
      <c r="A26" s="2">
        <v>25</v>
      </c>
      <c r="B26" s="2" t="s">
        <v>246</v>
      </c>
      <c r="C26" s="14" t="s">
        <v>247</v>
      </c>
      <c r="D26" s="2">
        <v>6.5</v>
      </c>
      <c r="E26" s="2">
        <v>1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EA04-D592-4233-8D4C-4AF3F025A73F}">
  <dimension ref="A1:E26"/>
  <sheetViews>
    <sheetView workbookViewId="0">
      <selection activeCell="K15" sqref="K15"/>
    </sheetView>
  </sheetViews>
  <sheetFormatPr defaultRowHeight="14.5" x14ac:dyDescent="0.35"/>
  <cols>
    <col min="1" max="1" width="3.1796875" bestFit="1" customWidth="1"/>
    <col min="2" max="2" width="15.90625" bestFit="1" customWidth="1"/>
    <col min="3" max="3" width="17.1796875" bestFit="1" customWidth="1"/>
    <col min="4" max="4" width="6.81640625" bestFit="1" customWidth="1"/>
    <col min="5" max="5" width="6.1796875" bestFit="1" customWidth="1"/>
  </cols>
  <sheetData>
    <row r="1" spans="1:5" x14ac:dyDescent="0.35">
      <c r="A1" s="11" t="s">
        <v>84</v>
      </c>
      <c r="B1" s="1" t="s">
        <v>2</v>
      </c>
      <c r="C1" s="13" t="s">
        <v>126</v>
      </c>
      <c r="D1" s="1" t="s">
        <v>85</v>
      </c>
      <c r="E1" s="1" t="s">
        <v>83</v>
      </c>
    </row>
    <row r="2" spans="1:5" x14ac:dyDescent="0.35">
      <c r="A2" s="12">
        <v>1</v>
      </c>
      <c r="B2" s="2" t="s">
        <v>127</v>
      </c>
      <c r="C2" s="14" t="s">
        <v>198</v>
      </c>
      <c r="D2" s="2">
        <v>-14.5</v>
      </c>
      <c r="E2" s="2">
        <v>50</v>
      </c>
    </row>
    <row r="3" spans="1:5" x14ac:dyDescent="0.35">
      <c r="A3" s="12">
        <v>2</v>
      </c>
      <c r="B3" s="2" t="s">
        <v>199</v>
      </c>
      <c r="C3" s="14" t="s">
        <v>200</v>
      </c>
      <c r="D3" s="2">
        <v>-18.5</v>
      </c>
      <c r="E3" s="2">
        <v>48</v>
      </c>
    </row>
    <row r="4" spans="1:5" x14ac:dyDescent="0.35">
      <c r="A4" s="12">
        <v>3</v>
      </c>
      <c r="B4" s="2" t="s">
        <v>130</v>
      </c>
      <c r="C4" s="14" t="s">
        <v>201</v>
      </c>
      <c r="D4" s="2">
        <v>-17.5</v>
      </c>
      <c r="E4" s="2">
        <v>34.5</v>
      </c>
    </row>
    <row r="5" spans="1:5" x14ac:dyDescent="0.35">
      <c r="A5" s="12">
        <v>4</v>
      </c>
      <c r="B5" s="2" t="s">
        <v>50</v>
      </c>
      <c r="C5" s="14" t="s">
        <v>132</v>
      </c>
      <c r="D5" s="2"/>
      <c r="E5" s="2"/>
    </row>
    <row r="6" spans="1:5" x14ac:dyDescent="0.35">
      <c r="A6" s="12">
        <v>5</v>
      </c>
      <c r="B6" s="2" t="s">
        <v>90</v>
      </c>
      <c r="C6" s="14" t="s">
        <v>132</v>
      </c>
      <c r="E6" s="2"/>
    </row>
    <row r="7" spans="1:5" x14ac:dyDescent="0.35">
      <c r="A7" s="12">
        <v>6</v>
      </c>
      <c r="B7" s="2" t="s">
        <v>11</v>
      </c>
      <c r="C7" s="14" t="s">
        <v>202</v>
      </c>
      <c r="D7" s="2">
        <v>-25.5</v>
      </c>
      <c r="E7" s="2">
        <v>40</v>
      </c>
    </row>
    <row r="8" spans="1:5" x14ac:dyDescent="0.35">
      <c r="A8" s="12">
        <v>7</v>
      </c>
      <c r="B8" s="2" t="s">
        <v>203</v>
      </c>
      <c r="C8" s="14" t="s">
        <v>204</v>
      </c>
      <c r="D8" s="2">
        <v>-18.5</v>
      </c>
      <c r="E8" s="2">
        <v>38</v>
      </c>
    </row>
    <row r="9" spans="1:5" x14ac:dyDescent="0.35">
      <c r="A9" s="12">
        <v>8</v>
      </c>
      <c r="B9" s="2" t="s">
        <v>10</v>
      </c>
      <c r="C9" s="14" t="s">
        <v>205</v>
      </c>
      <c r="D9" s="2">
        <v>-23</v>
      </c>
      <c r="E9" s="2">
        <v>36</v>
      </c>
    </row>
    <row r="10" spans="1:5" x14ac:dyDescent="0.35">
      <c r="A10" s="12">
        <v>9</v>
      </c>
      <c r="B10" s="2" t="s">
        <v>26</v>
      </c>
      <c r="C10" s="14" t="s">
        <v>206</v>
      </c>
      <c r="D10" s="2">
        <v>-26.5</v>
      </c>
      <c r="E10" s="2">
        <v>34</v>
      </c>
    </row>
    <row r="11" spans="1:5" x14ac:dyDescent="0.35">
      <c r="A11" s="12">
        <v>10</v>
      </c>
      <c r="B11" s="2" t="s">
        <v>24</v>
      </c>
      <c r="C11" s="14" t="s">
        <v>207</v>
      </c>
      <c r="D11" s="2">
        <v>1.5</v>
      </c>
      <c r="E11" s="2">
        <v>24</v>
      </c>
    </row>
    <row r="12" spans="1:5" x14ac:dyDescent="0.35">
      <c r="A12" s="12">
        <v>11</v>
      </c>
      <c r="B12" s="2" t="s">
        <v>23</v>
      </c>
      <c r="C12" s="14" t="s">
        <v>208</v>
      </c>
      <c r="D12" s="2">
        <v>-5.5</v>
      </c>
      <c r="E12" s="2">
        <v>22.5</v>
      </c>
    </row>
    <row r="13" spans="1:5" x14ac:dyDescent="0.35">
      <c r="A13" s="12">
        <v>12</v>
      </c>
      <c r="B13" s="2" t="s">
        <v>6</v>
      </c>
      <c r="C13" s="14" t="s">
        <v>141</v>
      </c>
      <c r="D13" s="2">
        <v>-14.5</v>
      </c>
      <c r="E13" s="2">
        <v>28</v>
      </c>
    </row>
    <row r="14" spans="1:5" x14ac:dyDescent="0.35">
      <c r="A14" s="12">
        <v>13</v>
      </c>
      <c r="B14" s="2" t="s">
        <v>8</v>
      </c>
      <c r="C14" s="14" t="s">
        <v>209</v>
      </c>
      <c r="D14" s="2">
        <v>-2.5</v>
      </c>
      <c r="E14" s="2">
        <v>19.5</v>
      </c>
    </row>
    <row r="15" spans="1:5" x14ac:dyDescent="0.35">
      <c r="A15" s="12">
        <v>14</v>
      </c>
      <c r="B15" s="2" t="s">
        <v>36</v>
      </c>
      <c r="C15" s="14" t="s">
        <v>210</v>
      </c>
      <c r="D15" s="2">
        <v>-20</v>
      </c>
      <c r="E15" s="2">
        <v>24</v>
      </c>
    </row>
    <row r="16" spans="1:5" x14ac:dyDescent="0.35">
      <c r="A16" s="12">
        <v>15</v>
      </c>
      <c r="B16" s="2" t="s">
        <v>38</v>
      </c>
      <c r="C16" s="14" t="s">
        <v>132</v>
      </c>
      <c r="D16" s="2"/>
      <c r="E16" s="2"/>
    </row>
    <row r="17" spans="1:5" x14ac:dyDescent="0.35">
      <c r="A17" s="12">
        <v>16</v>
      </c>
      <c r="B17" s="2" t="s">
        <v>152</v>
      </c>
      <c r="C17" s="14" t="s">
        <v>132</v>
      </c>
      <c r="D17" s="2"/>
      <c r="E17" s="2"/>
    </row>
    <row r="18" spans="1:5" x14ac:dyDescent="0.35">
      <c r="A18" s="12">
        <v>17</v>
      </c>
      <c r="B18" s="2" t="s">
        <v>110</v>
      </c>
      <c r="C18" s="14" t="s">
        <v>211</v>
      </c>
      <c r="D18" s="2">
        <v>5.5</v>
      </c>
      <c r="E18" s="2">
        <v>9</v>
      </c>
    </row>
    <row r="19" spans="1:5" x14ac:dyDescent="0.35">
      <c r="A19" s="12">
        <v>18</v>
      </c>
      <c r="B19" s="2" t="s">
        <v>149</v>
      </c>
      <c r="C19" s="14" t="s">
        <v>132</v>
      </c>
      <c r="D19" s="2"/>
      <c r="E19" s="2"/>
    </row>
    <row r="20" spans="1:5" x14ac:dyDescent="0.35">
      <c r="A20" s="12">
        <v>19</v>
      </c>
      <c r="B20" s="2" t="s">
        <v>32</v>
      </c>
      <c r="C20" s="14" t="s">
        <v>212</v>
      </c>
      <c r="D20" s="2">
        <v>-1.5</v>
      </c>
      <c r="E20" s="2">
        <v>7</v>
      </c>
    </row>
    <row r="21" spans="1:5" x14ac:dyDescent="0.35">
      <c r="A21" s="12">
        <v>20</v>
      </c>
      <c r="B21" s="2" t="s">
        <v>40</v>
      </c>
      <c r="C21" s="14" t="s">
        <v>213</v>
      </c>
      <c r="D21" s="2">
        <v>2.5</v>
      </c>
      <c r="E21" s="2">
        <v>6</v>
      </c>
    </row>
    <row r="22" spans="1:5" x14ac:dyDescent="0.35">
      <c r="A22" s="12">
        <v>21</v>
      </c>
      <c r="B22" s="2" t="s">
        <v>21</v>
      </c>
      <c r="C22" s="14" t="s">
        <v>39</v>
      </c>
      <c r="D22" s="2">
        <v>-11.5</v>
      </c>
      <c r="E22" s="2">
        <v>10</v>
      </c>
    </row>
    <row r="23" spans="1:5" x14ac:dyDescent="0.35">
      <c r="A23" s="12">
        <v>22</v>
      </c>
      <c r="B23" s="2" t="s">
        <v>188</v>
      </c>
      <c r="C23" s="14" t="s">
        <v>214</v>
      </c>
      <c r="D23" s="2">
        <v>3</v>
      </c>
      <c r="E23" s="2">
        <v>8</v>
      </c>
    </row>
    <row r="24" spans="1:5" x14ac:dyDescent="0.35">
      <c r="A24" s="12">
        <v>23</v>
      </c>
      <c r="B24" s="2" t="s">
        <v>215</v>
      </c>
      <c r="C24" s="14" t="s">
        <v>216</v>
      </c>
      <c r="D24" s="2">
        <v>-12</v>
      </c>
      <c r="E24" s="2">
        <v>6</v>
      </c>
    </row>
    <row r="25" spans="1:5" x14ac:dyDescent="0.35">
      <c r="A25" s="12">
        <v>24</v>
      </c>
      <c r="B25" s="2" t="s">
        <v>217</v>
      </c>
      <c r="C25" s="14" t="s">
        <v>218</v>
      </c>
      <c r="D25" s="2">
        <v>17.5</v>
      </c>
      <c r="E25" s="2">
        <v>2</v>
      </c>
    </row>
    <row r="26" spans="1:5" x14ac:dyDescent="0.35">
      <c r="A26" s="12">
        <v>25</v>
      </c>
      <c r="B26" s="2" t="s">
        <v>219</v>
      </c>
      <c r="C26" s="14" t="s">
        <v>56</v>
      </c>
      <c r="D26" s="2">
        <v>-24</v>
      </c>
      <c r="E26" s="2">
        <v>2</v>
      </c>
    </row>
  </sheetData>
  <conditionalFormatting sqref="D2:D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Standings</vt:lpstr>
      <vt:lpstr>Week 12</vt:lpstr>
      <vt:lpstr>Week 11</vt:lpstr>
      <vt:lpstr>Week 10</vt:lpstr>
      <vt:lpstr>Week 9</vt:lpstr>
      <vt:lpstr>Week 8</vt:lpstr>
      <vt:lpstr>Week 7</vt:lpstr>
      <vt:lpstr>Week 6</vt:lpstr>
      <vt:lpstr>Week 5</vt:lpstr>
      <vt:lpstr>Week 4</vt:lpstr>
      <vt:lpstr>Week 3</vt:lpstr>
      <vt:lpstr>Week 2</vt:lpstr>
      <vt:lpstr>Week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Eric</dc:creator>
  <cp:lastModifiedBy>Huggins, Eric</cp:lastModifiedBy>
  <dcterms:created xsi:type="dcterms:W3CDTF">2023-08-10T14:40:18Z</dcterms:created>
  <dcterms:modified xsi:type="dcterms:W3CDTF">2023-11-24T15:36:36Z</dcterms:modified>
</cp:coreProperties>
</file>